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40" tabRatio="737" activeTab="1"/>
  </bookViews>
  <sheets>
    <sheet name="公务员职位" sheetId="2" r:id="rId1"/>
    <sheet name="事业单位职位" sheetId="10" r:id="rId2"/>
    <sheet name="附件1" sheetId="1" state="hidden" r:id="rId3"/>
    <sheet name="Sheet3" sheetId="11" state="hidden" r:id="rId4"/>
    <sheet name="统计表" sheetId="12" state="hidden" r:id="rId5"/>
  </sheets>
  <definedNames>
    <definedName name="_xlnm._FilterDatabase" localSheetId="2" hidden="1">附件1!$B$3:$M$34</definedName>
    <definedName name="_xlnm._FilterDatabase" localSheetId="0" hidden="1">公务员职位!$A$4:$Q$67</definedName>
    <definedName name="_xlnm._FilterDatabase" localSheetId="1" hidden="1">事业单位职位!$A$5:$R$55</definedName>
    <definedName name="_xlnm.Print_Area" localSheetId="0">公务员职位!$A$1:$Q$67</definedName>
    <definedName name="_xlnm.Print_Titles" localSheetId="0">公务员职位!$3:$4</definedName>
    <definedName name="_xlnm.Print_Area" localSheetId="2">附件1!$A$1:$L$34</definedName>
    <definedName name="_xlnm.Print_Titles" localSheetId="2">附件1!$2:$3</definedName>
    <definedName name="_xlnm.Print_Titles" localSheetId="1">事业单位职位!$3:$5</definedName>
    <definedName name="_xlnm.Print_Area" localSheetId="1">事业单位职位!$A$1:$Q$55</definedName>
  </definedNames>
  <calcPr calcId="144525"/>
</workbook>
</file>

<file path=xl/sharedStrings.xml><?xml version="1.0" encoding="utf-8"?>
<sst xmlns="http://schemas.openxmlformats.org/spreadsheetml/2006/main" count="1583" uniqueCount="466">
  <si>
    <t>附件1</t>
  </si>
  <si>
    <t>2022年阿克苏地区地直机关公开遴选公务员职位表</t>
  </si>
  <si>
    <t>序号</t>
  </si>
  <si>
    <t>单位名称</t>
  </si>
  <si>
    <t>用人科室</t>
  </si>
  <si>
    <t>职位名称</t>
  </si>
  <si>
    <t>职位代码</t>
  </si>
  <si>
    <t>单位性质</t>
  </si>
  <si>
    <t>遴选人数</t>
  </si>
  <si>
    <t>职位资格条件</t>
  </si>
  <si>
    <t>职位简介</t>
  </si>
  <si>
    <t>咨询电话</t>
  </si>
  <si>
    <t>备注</t>
  </si>
  <si>
    <t>性别</t>
  </si>
  <si>
    <t>族别</t>
  </si>
  <si>
    <t>年龄</t>
  </si>
  <si>
    <t>专业类别</t>
  </si>
  <si>
    <t>学历</t>
  </si>
  <si>
    <t>岗位工作经历</t>
  </si>
  <si>
    <t>其它</t>
  </si>
  <si>
    <t>阿克苏地区纪委监委派驻纪检监察组</t>
  </si>
  <si>
    <t>驻地委政法委纪检监察组</t>
  </si>
  <si>
    <t>一级主任科员及以下</t>
  </si>
  <si>
    <t>机关</t>
  </si>
  <si>
    <t>不限</t>
  </si>
  <si>
    <t>40周岁及以下</t>
  </si>
  <si>
    <t>法学专业、财务管理专业、财务会计教育专业、审计学专业、工程审计专业</t>
  </si>
  <si>
    <t>大学本科及以上</t>
  </si>
  <si>
    <t>具有纪检监察工作经历</t>
  </si>
  <si>
    <t>中共党员</t>
  </si>
  <si>
    <t>从事监督检查、审查调查</t>
  </si>
  <si>
    <t>0997-2151271</t>
  </si>
  <si>
    <t>驻地区财政局纪检监察组</t>
  </si>
  <si>
    <t>阿克苏地区行署办公室</t>
  </si>
  <si>
    <t>秘书一科</t>
  </si>
  <si>
    <t>男</t>
  </si>
  <si>
    <t>汉族</t>
  </si>
  <si>
    <t>35周岁及以下</t>
  </si>
  <si>
    <t>中国语言文学类</t>
  </si>
  <si>
    <t>具有3年以上综合性文字岗位或部门工作经历</t>
  </si>
  <si>
    <t>从事材料撰写、公文收发等办公室日常事务</t>
  </si>
  <si>
    <t>0997-2122401</t>
  </si>
  <si>
    <t>阿克苏地委统战部</t>
  </si>
  <si>
    <t>内设科室</t>
  </si>
  <si>
    <t>中国语言文学类、法学类</t>
  </si>
  <si>
    <t>具有统战、民宗岗位或部门工作经历</t>
  </si>
  <si>
    <t>从事办公室日常工作</t>
  </si>
  <si>
    <t>0997-2130189</t>
  </si>
  <si>
    <t>一级科员及以下</t>
  </si>
  <si>
    <t>从事办公室相关文件的起草工作</t>
  </si>
  <si>
    <t>0997-2138160</t>
  </si>
  <si>
    <t>阿克苏地区互联网信息办公室</t>
  </si>
  <si>
    <t>计算机类、新闻传播学类</t>
  </si>
  <si>
    <t>具有新媒体制作相关工作经历</t>
  </si>
  <si>
    <t>具有学士及以上学位</t>
  </si>
  <si>
    <t>从事互联网信息内容的传播、扩散，新媒体宣传片的制作、剪辑等工作</t>
  </si>
  <si>
    <t>0997-2151682</t>
  </si>
  <si>
    <t>计算机类、法学类、新闻传播学类、电子商务类</t>
  </si>
  <si>
    <t>具有互联网信息内容管理相关工作经历</t>
  </si>
  <si>
    <t>从事互联网信息内容管理等工作</t>
  </si>
  <si>
    <t>计算机类、电子信息类、新闻传播学类</t>
  </si>
  <si>
    <t>具有2年以上网信领域工作经历</t>
  </si>
  <si>
    <t>从事互联网基础管理</t>
  </si>
  <si>
    <t>计算机类、电子信息类</t>
  </si>
  <si>
    <t>具有信息化建设相关工作经历</t>
  </si>
  <si>
    <t>从事信息化建设工作</t>
  </si>
  <si>
    <t>计算机类、法学类</t>
  </si>
  <si>
    <t>具有互联网信息监督管理相关工作经历</t>
  </si>
  <si>
    <t>从事互联网信息监督管理</t>
  </si>
  <si>
    <t>阿克苏地委史志办</t>
  </si>
  <si>
    <t>党史编辑室</t>
  </si>
  <si>
    <t>参照公务员法管理事业单位</t>
  </si>
  <si>
    <t>具有党史编撰相关工作经历</t>
  </si>
  <si>
    <t>从事党史编撰工作</t>
  </si>
  <si>
    <t>0997-2151303</t>
  </si>
  <si>
    <t>阿克苏地委工作机关</t>
  </si>
  <si>
    <t>计算机类</t>
  </si>
  <si>
    <t>具有综合性文字岗位相关工作经历</t>
  </si>
  <si>
    <t>从事公文写作、综合协调及网络管理相关工作</t>
  </si>
  <si>
    <t>0997-2139169</t>
  </si>
  <si>
    <t>阿克苏地区关心下一代工作委员会办公室</t>
  </si>
  <si>
    <t>电子信息类</t>
  </si>
  <si>
    <t>具有综合性文字岗位或宣教岗位相关工作经历</t>
  </si>
  <si>
    <t>从事“五老人员”宣教稿件的撰写和PPT、微视频的制作</t>
  </si>
  <si>
    <t>0997-2930634</t>
  </si>
  <si>
    <t>阿克苏纺织工业城（开发区）管理委员会</t>
  </si>
  <si>
    <t>党政办公室</t>
  </si>
  <si>
    <t>具有办公室综合协调、公文编撰相关岗位工作经历</t>
  </si>
  <si>
    <t>从事材料撰写、机关日常事务</t>
  </si>
  <si>
    <t>0997-2697811</t>
  </si>
  <si>
    <t>人力资源部
（党建办公室）</t>
  </si>
  <si>
    <t>人力资源管理专业、法学专业</t>
  </si>
  <si>
    <t>具有组织人事岗位或部门工作经历</t>
  </si>
  <si>
    <t>从事党建、组织工作</t>
  </si>
  <si>
    <t>经济发展局
（统计局）</t>
  </si>
  <si>
    <t>统计学类、经济学类</t>
  </si>
  <si>
    <t>具有经济部门或科技部门工作经历</t>
  </si>
  <si>
    <t>从事经济运行管理、科技工作</t>
  </si>
  <si>
    <t>招商服务局</t>
  </si>
  <si>
    <t>经济学类、物流管理与工程类（物流管理与工程类限物流管理专业报考）</t>
  </si>
  <si>
    <t>具有招商引资相关工作经历</t>
  </si>
  <si>
    <t>从事产业规划及招商引资工作</t>
  </si>
  <si>
    <t>维吾尔族</t>
  </si>
  <si>
    <t>新闻传播学类</t>
  </si>
  <si>
    <t>从事宣传、策划、组织招商引资活动</t>
  </si>
  <si>
    <t>建设管理局</t>
  </si>
  <si>
    <t>地理科学类、建筑类、法学类、土木类（土木类限土木工程专业报考）</t>
  </si>
  <si>
    <t>具有2年以上本专业工作经历</t>
  </si>
  <si>
    <t>从事建设工程质量安全监督、人防易地费征收、人防工程质量监督及验收、消防设计审查与验收，债务化解，农民工欠薪问题处理等工作</t>
  </si>
  <si>
    <t>财政局
（国有资产管理办公室）</t>
  </si>
  <si>
    <t>金融学类</t>
  </si>
  <si>
    <t>具有项目融资、金融业务相关工作经历</t>
  </si>
  <si>
    <t>从事项目融资、对接协调金融业务、设计金融方案等相关工作</t>
  </si>
  <si>
    <t>阿克苏地区发展和改革委员会</t>
  </si>
  <si>
    <t>产业交通发展科</t>
  </si>
  <si>
    <t>材料类、自动化类</t>
  </si>
  <si>
    <t>具有2年及以上相关工作经历</t>
  </si>
  <si>
    <t>从事工业、服务业、交通、高新科技产业等工作</t>
  </si>
  <si>
    <t>0997-2269215</t>
  </si>
  <si>
    <t>能源工作科</t>
  </si>
  <si>
    <t>化学类、电气类、矿业类</t>
  </si>
  <si>
    <t>从事能源综合业务工作</t>
  </si>
  <si>
    <t>国民经济综合和社会发展科</t>
  </si>
  <si>
    <t>经济学类、统计学类</t>
  </si>
  <si>
    <t>从事经济发展政策研究、重要综合型文字材料写作等工作</t>
  </si>
  <si>
    <t>办公室</t>
  </si>
  <si>
    <t>法学类、行政管理类</t>
  </si>
  <si>
    <t>具有2年以上综合性文字岗位或部门工作经历；或有2年及以上县委办，政府办，县委组织部工作经历</t>
  </si>
  <si>
    <t>从事综合性文字材料写作工作</t>
  </si>
  <si>
    <t>组织人事科</t>
  </si>
  <si>
    <t>中国语言文学类、新闻传播学类</t>
  </si>
  <si>
    <t>从事综合性文字材料写作、外宣工作</t>
  </si>
  <si>
    <t>阿克苏地区教育局</t>
  </si>
  <si>
    <t>具有文电、会务等办公室工作经历</t>
  </si>
  <si>
    <t>从事综合协调、文稿起草、会务保障等工作</t>
  </si>
  <si>
    <t>0997-2124296</t>
  </si>
  <si>
    <t>组织人事科（党建工作办公室）</t>
  </si>
  <si>
    <t>从事组织人事、党建工作</t>
  </si>
  <si>
    <t>思想政治工作科</t>
  </si>
  <si>
    <t>哲学类、法学类、中国语言文学类、政治学类</t>
  </si>
  <si>
    <t>具有思政、意识形态岗位或部门工作经历</t>
  </si>
  <si>
    <t>从事教育系统党的宣传思想、意识形态领域反分裂斗争和精神文明建设等工作</t>
  </si>
  <si>
    <t>阿克苏地区财政局</t>
  </si>
  <si>
    <t>综合科</t>
  </si>
  <si>
    <t>具有5年以上信息平台维护工作经历</t>
  </si>
  <si>
    <t>从事金财工程建设工作，对系统进行使用和维护</t>
  </si>
  <si>
    <t>0997-2124922</t>
  </si>
  <si>
    <t>行政政法科</t>
  </si>
  <si>
    <t>工商管理类（限会计学专业报考）</t>
  </si>
  <si>
    <t>具有5年以上会计工作经历</t>
  </si>
  <si>
    <t>阿克苏地区国有资产监督管理委员会</t>
  </si>
  <si>
    <t>企业监督科</t>
  </si>
  <si>
    <t>工商管理类（限会计学专业、财务管理专业报考）</t>
  </si>
  <si>
    <t>具有企业监督，经济领域相关岗位或部门工作经历</t>
  </si>
  <si>
    <t>从事企业财务监督及经济运行分析等工作</t>
  </si>
  <si>
    <t>0997-2200206</t>
  </si>
  <si>
    <t>阿克苏地区人力资源和社会保障局</t>
  </si>
  <si>
    <t>具有2年以上综合性文字岗位或部门工作经历；或有从事党建、纪检、法律和人社业务相关工作经历</t>
  </si>
  <si>
    <t>0997-2122453</t>
  </si>
  <si>
    <t>阿克苏地区住房和城乡建设局</t>
  </si>
  <si>
    <t>建筑市场监管科</t>
  </si>
  <si>
    <t>建筑类</t>
  </si>
  <si>
    <t>具有建筑领域相关工作经历</t>
  </si>
  <si>
    <t>从事地区建筑市场管理工作</t>
  </si>
  <si>
    <t>0997-2612456</t>
  </si>
  <si>
    <t>阿克苏地区建设工程质量安全监督站</t>
  </si>
  <si>
    <t>地区建设工程质量安全监督站</t>
  </si>
  <si>
    <t>具有工程监督相关工作经历</t>
  </si>
  <si>
    <t>从事建设工程质量安全监督管理工作</t>
  </si>
  <si>
    <t>阿克苏地区交通运输局</t>
  </si>
  <si>
    <t>三级主任科员及以下</t>
  </si>
  <si>
    <t>0997-2514195</t>
  </si>
  <si>
    <t>阿克苏地区水利局</t>
  </si>
  <si>
    <t>具有党的建设或组织人事相关岗位工作经历</t>
  </si>
  <si>
    <t>从事党的建设、党风廉政建设、文秘、人事工作</t>
  </si>
  <si>
    <t>0997-2528837</t>
  </si>
  <si>
    <t>阿克苏地区商务局</t>
  </si>
  <si>
    <t>从事机关日常运转，承担文电、信息、新闻宣传、督查、应急管理、信访、固定资产管理等工作；牵头起草综合性文件和重要材料</t>
  </si>
  <si>
    <t>0997-2130159</t>
  </si>
  <si>
    <t>阿克苏地区卫生健康委员会</t>
  </si>
  <si>
    <t>具有综合性文字岗位或部门工作经历</t>
  </si>
  <si>
    <t>主要从事文秘工作</t>
  </si>
  <si>
    <t>0997-2131480</t>
  </si>
  <si>
    <t>宣传教育科</t>
  </si>
  <si>
    <t>具有宣传教育相关工作经历</t>
  </si>
  <si>
    <t>从事卫生健康宣传教育工作</t>
  </si>
  <si>
    <t>从事卫生健康组织人事工作</t>
  </si>
  <si>
    <t>具有纪检监察岗位或部门工作经历</t>
  </si>
  <si>
    <t>从事卫生健康行业纪检监察工作</t>
  </si>
  <si>
    <t>阿克苏地区市场监督管理局</t>
  </si>
  <si>
    <t>从事办公室文字写作工作</t>
  </si>
  <si>
    <t>0997-2595618</t>
  </si>
  <si>
    <t>阿克苏地区应急管理局</t>
  </si>
  <si>
    <t>从事办文办会、文稿撰写工作</t>
  </si>
  <si>
    <t>0997-2131117</t>
  </si>
  <si>
    <t>从事党建、人事工作</t>
  </si>
  <si>
    <t>应急指挥中心</t>
  </si>
  <si>
    <t>四级主任科员及以下</t>
  </si>
  <si>
    <t>具有应急指挥相关工作经历</t>
  </si>
  <si>
    <t>从事应急指挥调度工作</t>
  </si>
  <si>
    <t>危险化学品安全监管科</t>
  </si>
  <si>
    <t>化学类、化学工程与技术类、化工和制药类</t>
  </si>
  <si>
    <t>具有化工领域相关岗位或部门工作经历</t>
  </si>
  <si>
    <t>从事化工、危险化学品和烟花爆竹安全生产监督管理工作</t>
  </si>
  <si>
    <t>非煤矿山和工贸企业安全监管科</t>
  </si>
  <si>
    <t>矿业类、地质学类、机械类、材料类、安全科学与工程类</t>
  </si>
  <si>
    <t>具有矿山领域或企业安全监督相关岗位工作经历</t>
  </si>
  <si>
    <t>从事非煤矿山和工贸企业安全监督管理工作</t>
  </si>
  <si>
    <t>安全生产执法监察支队</t>
  </si>
  <si>
    <t>化学类、安全科学与工程类、矿业类、机械类、材料类、法学类、地质学类</t>
  </si>
  <si>
    <t>具有安全生产相关岗位或部门工作经历</t>
  </si>
  <si>
    <t>从事安全生产执法工作</t>
  </si>
  <si>
    <t>法学类、化学类、安全科学与工程类、矿业类、机械类、材料类、物理学类</t>
  </si>
  <si>
    <t>从事安全生产执法、宣传工作</t>
  </si>
  <si>
    <t>共青团阿克苏地区委员会</t>
  </si>
  <si>
    <t>少工委办公室</t>
  </si>
  <si>
    <t>具有共青团工作相关岗位或部门工作经历</t>
  </si>
  <si>
    <t>从事共青团、少先队工作</t>
  </si>
  <si>
    <t>0997-2143961</t>
  </si>
  <si>
    <t>阿克苏地区机关事务服务中心</t>
  </si>
  <si>
    <t>从事办公室日常文字处理、组织人事及党建日常工作</t>
  </si>
  <si>
    <t>0997-2143246</t>
  </si>
  <si>
    <t>资产管理科</t>
  </si>
  <si>
    <t>具有资产管理、后勤相关岗位或部门工作经历</t>
  </si>
  <si>
    <t>从事党政机关办公用房和资产的日常管理，办公用房维修改造等项目建设工作</t>
  </si>
  <si>
    <t>阿克苏地区供销合作社联合社</t>
  </si>
  <si>
    <t>经济学类、金融学类、农学类</t>
  </si>
  <si>
    <t>从事内外联络、协调和日常接待工作；从事机关办文办会及督促检查等工作</t>
  </si>
  <si>
    <t>0997-2285183</t>
  </si>
  <si>
    <t>阿克苏地区政务服务和公共资源交易中心</t>
  </si>
  <si>
    <t>从事综合文字材料起草、综合协调等工作</t>
  </si>
  <si>
    <t>0997-2185511</t>
  </si>
  <si>
    <t>12345热线管理科</t>
  </si>
  <si>
    <t>从事12345热线管理工作</t>
  </si>
  <si>
    <t>政务管理科</t>
  </si>
  <si>
    <t>具有计算机网络运营相关工作经历</t>
  </si>
  <si>
    <t>从事计算机网络运营管理及相关工作</t>
  </si>
  <si>
    <t>从事政务服务工作</t>
  </si>
  <si>
    <t>阿克苏地区妇女
联合会</t>
  </si>
  <si>
    <t>人力资源管理专业、汉语言文学专业、汉语言专业</t>
  </si>
  <si>
    <t>具有综合性文字岗位、党务岗位或部门工作经历</t>
  </si>
  <si>
    <t>中共党员，具有学士及以上学位</t>
  </si>
  <si>
    <t>从事综合协调、会务服务、文稿起草、党建等工作</t>
  </si>
  <si>
    <t>0997-2142022</t>
  </si>
  <si>
    <t>阿克苏地区档案馆</t>
  </si>
  <si>
    <t>从事办公室相关工作</t>
  </si>
  <si>
    <t>0997-2516595</t>
  </si>
  <si>
    <t>阿克苏地区人工影响天气办公室</t>
  </si>
  <si>
    <t>从事人工影响天气业务服务及管理</t>
  </si>
  <si>
    <t>0997-2190656/2190541</t>
  </si>
  <si>
    <t>阿克苏地区社会主义学院</t>
  </si>
  <si>
    <t>教务处</t>
  </si>
  <si>
    <t>从事统战、民宗等工作</t>
  </si>
  <si>
    <t>0997-2124953</t>
  </si>
  <si>
    <t>附件2</t>
  </si>
  <si>
    <t>2022年阿克苏地区地直事业单位公开遴选工作人员岗位表</t>
  </si>
  <si>
    <t>岗位         名称</t>
  </si>
  <si>
    <t>拨款       性质</t>
  </si>
  <si>
    <t>岗位资格条件</t>
  </si>
  <si>
    <t>岗位简介</t>
  </si>
  <si>
    <t>阿克苏地区纪委监委　</t>
  </si>
  <si>
    <t>审查调查中心</t>
  </si>
  <si>
    <t>管理岗八级及以下</t>
  </si>
  <si>
    <t>全额拨款</t>
  </si>
  <si>
    <t>计算机信息化　</t>
  </si>
  <si>
    <t>大学本科及以上　</t>
  </si>
  <si>
    <t>具有信息化操作和管理维护工作经历</t>
  </si>
  <si>
    <t>从事计算机等办公设备的维护和保障工作</t>
  </si>
  <si>
    <t>阿克苏地区宣传文化产品鉴定中心</t>
  </si>
  <si>
    <t>管理岗七级及以下</t>
  </si>
  <si>
    <t>历史学</t>
  </si>
  <si>
    <t>具有宣传教育相关岗位或部门工作经历</t>
  </si>
  <si>
    <t>0997-2130639</t>
  </si>
  <si>
    <t>后勤服务中心</t>
  </si>
  <si>
    <t>具有后勤服务相关岗位工作经历</t>
  </si>
  <si>
    <t>从事综合办公区后勤日常事务管理、智慧后勤建设等工作</t>
  </si>
  <si>
    <t>管理岗九级及以下</t>
  </si>
  <si>
    <t>阿克苏地委党校</t>
  </si>
  <si>
    <t>科研科</t>
  </si>
  <si>
    <t>从事综合科研材料起草，校刊编撰等工作</t>
  </si>
  <si>
    <t>0997-4562123</t>
  </si>
  <si>
    <t>中国国际贸易促进委员会阿克苏地区委员会　　</t>
  </si>
  <si>
    <t>经济学类、经济与贸易类　</t>
  </si>
  <si>
    <t>具有电子商务、对外贸易相关工作经历</t>
  </si>
  <si>
    <t>从事推进外贸稳定增长和转型升级；增强投资促进功能，做好外贸引进等工作；组织产业和企业交流合作 ，提供经贸信息、经贸培训等服务</t>
  </si>
  <si>
    <t>阿克苏地区药品集散服务中心　</t>
  </si>
  <si>
    <t>工商管理类（限会计专业报考）</t>
  </si>
  <si>
    <t>具有2年及以上财务工作经历</t>
  </si>
  <si>
    <t>从事防疫物资的入库、销售、采购、分类汇总并进行账务核算</t>
  </si>
  <si>
    <t>阿克苏地区教育局教育保障中心</t>
  </si>
  <si>
    <t>学生资助科</t>
  </si>
  <si>
    <t>具有教育保障相关岗位或部门工作经历</t>
  </si>
  <si>
    <t>从事学生资助政策的落实和监管，高等学校基层毕业生学费补偿和国家助学贷款代偿</t>
  </si>
  <si>
    <t>0997-2122455</t>
  </si>
  <si>
    <t>阿克苏开放大学</t>
  </si>
  <si>
    <t>工商管理类（限财务管理专业、会计专业报考）</t>
  </si>
  <si>
    <t>具有财务工作经历</t>
  </si>
  <si>
    <t>从事学校财务预算、核算、管理、支出等相关工作</t>
  </si>
  <si>
    <t>0997-2123946</t>
  </si>
  <si>
    <t>组织人事处　</t>
  </si>
  <si>
    <t>政治学类</t>
  </si>
  <si>
    <t>具有思想政治教育相关岗位或部门工作经历</t>
  </si>
  <si>
    <t>具有学士及以上学位；中共党员；具有普通话二级甲等以上证书</t>
  </si>
  <si>
    <t>从事教师思想政治工作</t>
  </si>
  <si>
    <t>阿克苏教育学院</t>
  </si>
  <si>
    <t>保卫处　</t>
  </si>
  <si>
    <t>法学类、政治学类</t>
  </si>
  <si>
    <t>具有2年及以上岗位相关工作经历</t>
  </si>
  <si>
    <t>仅限留疆战士或军转干部报考</t>
  </si>
  <si>
    <t>从事校园的各项安全保卫工作，维稳值班、安全隐患排查、“平安校园”建设等工作，确保校园安全</t>
  </si>
  <si>
    <t>0997-6889500</t>
  </si>
  <si>
    <t>阿克苏教育学院　</t>
  </si>
  <si>
    <t>宣传教育处　</t>
  </si>
  <si>
    <t>中国语言文学类、电子信息类、新闻传播学类</t>
  </si>
  <si>
    <t>具有2年及以上宣传岗位或部门工作经历</t>
  </si>
  <si>
    <t>从事精神文明创建工作、内外宣传工作、宣传阵地建设及新媒体中心建设运营工作</t>
  </si>
  <si>
    <t>组织人事处（纪检监察室）　</t>
  </si>
  <si>
    <t>具有2年及以上纪检监察岗位或部门工作经历</t>
  </si>
  <si>
    <t>从事党的纪律检查、机关监察工作，从事办理纪检监察信访件，按照干部管理权限承办违纪案件立案、调查、审理等工作</t>
  </si>
  <si>
    <t>图书信息中心　</t>
  </si>
  <si>
    <t>具有2年及以上网络、计算机应用与维护相关工作经历</t>
  </si>
  <si>
    <t>从事智慧校园的建设、管理、运营工作，为教学、科研、管理和各项建设提供优质服务</t>
  </si>
  <si>
    <t>阿克苏地区统计计算站</t>
  </si>
  <si>
    <t>具有2年及以上综合性文字岗位或部门工作经历</t>
  </si>
  <si>
    <t>从事公文处理、文件材料起草、信息编报、会务等文秘岗位工作</t>
  </si>
  <si>
    <t>0997-2150297</t>
  </si>
  <si>
    <t>阿克苏地区图书馆</t>
  </si>
  <si>
    <t>从事办文办会、公文处理等工作，具备一定的文字处理能力</t>
  </si>
  <si>
    <t>0997-2282744</t>
  </si>
  <si>
    <t>阿克苏地区医疗保障服务中心</t>
  </si>
  <si>
    <t>医疗保障服务中心</t>
  </si>
  <si>
    <t>具有医保服务相关岗位或部门工作经历</t>
  </si>
  <si>
    <t>从事医疗保险待遇支付，医疗保障定点医疗机构、定点零售药店费用结算相关工作</t>
  </si>
  <si>
    <t>0997-2530036</t>
  </si>
  <si>
    <t>阿克苏社会科学研究所</t>
  </si>
  <si>
    <t>党建研究科</t>
  </si>
  <si>
    <t>哲学类、经济学类、政治学类、社会学类、马克思主义理论类、中国语言文学类、历史学类</t>
  </si>
  <si>
    <t>从事相关课题调查研究和文稿材料撰写，提出前瞻性、建设性的意见建议，供地委决策参考</t>
  </si>
  <si>
    <t>0997-2128769</t>
  </si>
  <si>
    <t>阿克苏地区交通运输局财务审计办公室</t>
  </si>
  <si>
    <t>财务审计办公室</t>
  </si>
  <si>
    <t>财务管理专业、会计学专业</t>
  </si>
  <si>
    <t>从事部门预算、专项资金申请与拨付、基本建设项目预算、政府采购和财务审计等工作</t>
  </si>
  <si>
    <t>0997-2512202</t>
  </si>
  <si>
    <t>阿克苏地区自然灾害综合监测预警中心</t>
  </si>
  <si>
    <t>综合监测科</t>
  </si>
  <si>
    <t>具有防灾减灾领域相关岗位或部门工作经历</t>
  </si>
  <si>
    <t>从事自然灾害综合监测预警政策研究、规划等工作　</t>
  </si>
  <si>
    <t>综合评估预警科</t>
  </si>
  <si>
    <t>从事自然灾害综合监测工作</t>
  </si>
  <si>
    <t>信息服务科　</t>
  </si>
  <si>
    <t>从事自然灾害类风险评估工作</t>
  </si>
  <si>
    <t>阿克苏地区粮食和物资储备局拜城军粮供应站</t>
  </si>
  <si>
    <t>差额拨款</t>
  </si>
  <si>
    <t>工商管理类</t>
  </si>
  <si>
    <t>工作地点：拜城县</t>
  </si>
  <si>
    <t>从事日常会计凭证、账册、报表的编制、收集、装订、汇编、归档等相关工作</t>
  </si>
  <si>
    <t>0997-2530117</t>
  </si>
  <si>
    <t>阿克苏地区第二人民医院</t>
  </si>
  <si>
    <t>具有党建、组织人事等岗位或部门工作经历</t>
  </si>
  <si>
    <t xml:space="preserve">0997-2598636
</t>
  </si>
  <si>
    <t>妇联办</t>
  </si>
  <si>
    <t>具有妇联相关工作经历</t>
  </si>
  <si>
    <t>团委办</t>
  </si>
  <si>
    <t>具有共青团相关工作经历</t>
  </si>
  <si>
    <t>公共卫生科</t>
  </si>
  <si>
    <t>具有公共卫生管理相关工作经历</t>
  </si>
  <si>
    <t>总务科</t>
  </si>
  <si>
    <t>具有工程项目、基础设施建设等工作经历</t>
  </si>
  <si>
    <t>工会办</t>
  </si>
  <si>
    <t>具有工会工作经历</t>
  </si>
  <si>
    <t>阿克苏地区维吾尔医医院</t>
  </si>
  <si>
    <t>审计科</t>
  </si>
  <si>
    <t>财政学类、工商管理类</t>
  </si>
  <si>
    <t>从事财务审计等工作</t>
  </si>
  <si>
    <t>0997-6680626</t>
  </si>
  <si>
    <t>阿克苏地区第四人民医院（康宁医院）</t>
  </si>
  <si>
    <t>具有2年及以上办公室工作经历</t>
  </si>
  <si>
    <t>从事协助办公室主任抓好医院综合协调服务及文字工作</t>
  </si>
  <si>
    <t>0997-2195138</t>
  </si>
  <si>
    <t>财务科</t>
  </si>
  <si>
    <t>从事医院固定资产、财务管理、会计核算管理，医院经济运行分析等工作</t>
  </si>
  <si>
    <t>阿克苏地区塔里木歌舞团</t>
  </si>
  <si>
    <t>从事组织人事相关工作，协助完成办公室其他工作任务，具备基本的文字处理能力</t>
  </si>
  <si>
    <t>阿克苏地区塔里木歌舞团　</t>
  </si>
  <si>
    <t>演出推广办公室</t>
  </si>
  <si>
    <t>具有文化产品推广营销相关工作经历</t>
  </si>
  <si>
    <t>从事演出市场推广、营销和经营。具备较高的协调和沟通能力</t>
  </si>
  <si>
    <t>阿克苏地区影剧院</t>
  </si>
  <si>
    <t>阿克苏地区住房公积金管理中心</t>
  </si>
  <si>
    <t>自收自支</t>
  </si>
  <si>
    <t>从事文字写作，公文起草及日常办公管理</t>
  </si>
  <si>
    <t>0997-2125160</t>
  </si>
  <si>
    <t>会计核算科</t>
  </si>
  <si>
    <t>从事财务核算及管理工作</t>
  </si>
  <si>
    <t>信息档案管理科</t>
  </si>
  <si>
    <t>具有信息系统建设相关岗位或部门工作经历</t>
  </si>
  <si>
    <t>从事信息系统建设以及应用管理</t>
  </si>
  <si>
    <t>地直管理部</t>
  </si>
  <si>
    <t>市直管理部</t>
  </si>
  <si>
    <t>阿克苏地区渭干河流域管理局</t>
  </si>
  <si>
    <t>帕满水库管理站</t>
  </si>
  <si>
    <t>具有水资源管理相关岗位或部门工作经历</t>
  </si>
  <si>
    <t>工作地点：沙雅</t>
  </si>
  <si>
    <t>从事水资源管理、水库运行管理工作</t>
  </si>
  <si>
    <t>0997-7124359</t>
  </si>
  <si>
    <t>从事党务工作</t>
  </si>
  <si>
    <t>从事对授权管理范围内进行水资源管理、取水许可、水政监察、水行政执法、承担法制宣传工作</t>
  </si>
  <si>
    <t>从事党建、行政管理工作</t>
  </si>
  <si>
    <t>渭干河管理站</t>
  </si>
  <si>
    <t>工作地点：新和</t>
  </si>
  <si>
    <t>水利工程质量检测站</t>
  </si>
  <si>
    <t>2022年阿克苏地区地直行政公开遴选公务员计划申报表</t>
  </si>
  <si>
    <t>编制数</t>
  </si>
  <si>
    <t>实有人数</t>
  </si>
  <si>
    <t>空缺编制数</t>
  </si>
  <si>
    <t>拟遴选</t>
  </si>
  <si>
    <t>合计</t>
  </si>
  <si>
    <t>内设科室（机构）领导职数</t>
  </si>
  <si>
    <t>内设科室（机构）</t>
  </si>
  <si>
    <t>内设科室（机构）非领导职数</t>
  </si>
  <si>
    <t>人数</t>
  </si>
  <si>
    <t>地区纪委监委派驻纪检监察组</t>
  </si>
  <si>
    <t>行政</t>
  </si>
  <si>
    <t>行署办</t>
  </si>
  <si>
    <t>地委统战部</t>
  </si>
  <si>
    <t>地委网信办</t>
  </si>
  <si>
    <t>地委史志办</t>
  </si>
  <si>
    <t>行政、参照公务员法管理单位</t>
  </si>
  <si>
    <t>中共阿克苏地委机要保密局</t>
  </si>
  <si>
    <t>地区关心下一代工作委员会办公室</t>
  </si>
  <si>
    <r>
      <rPr>
        <sz val="11"/>
        <rFont val="宋体"/>
        <charset val="134"/>
      </rPr>
      <t>阿克苏纺织工业城（开发区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）管理委员会</t>
    </r>
  </si>
  <si>
    <t>地区教育局</t>
  </si>
  <si>
    <t>阿克苏地区司法局</t>
  </si>
  <si>
    <t>财政拨款</t>
  </si>
  <si>
    <t>地区财政局</t>
  </si>
  <si>
    <t>地区国资委</t>
  </si>
  <si>
    <t>参照公务员法管理单位</t>
  </si>
  <si>
    <t>地区住房和城乡建设局</t>
  </si>
  <si>
    <t>地区交通运输局</t>
  </si>
  <si>
    <t>地区水利局</t>
  </si>
  <si>
    <t>地区卫健委</t>
  </si>
  <si>
    <t>地区应急管理局</t>
  </si>
  <si>
    <t>共青团阿克苏地区委员会　</t>
  </si>
  <si>
    <t>参公</t>
  </si>
  <si>
    <t>地区安全生产执法监察支队</t>
  </si>
  <si>
    <t>地区行政事务服务中心</t>
  </si>
  <si>
    <t>地区政务服务和公共资源交易中心</t>
  </si>
  <si>
    <t>阿克苏地区妇女联合会</t>
  </si>
  <si>
    <t>阿克苏地区行政事务服务中心</t>
  </si>
  <si>
    <t>地区纪委监委　</t>
  </si>
  <si>
    <t>中共阿克苏地委党校</t>
  </si>
  <si>
    <t>地区教育局教育保障中心</t>
  </si>
  <si>
    <t>地区图书馆</t>
  </si>
  <si>
    <t>阿克苏地区人力资源和社会保障服务中心</t>
  </si>
  <si>
    <t>2022年阿克苏地区地直行政、事业单位公开遴选公务员、工作人员计划申报情况统计表</t>
  </si>
  <si>
    <t>申报单位数</t>
  </si>
  <si>
    <t>申报岗位数</t>
  </si>
  <si>
    <t>计划遴选人数</t>
  </si>
  <si>
    <t>资格条件限制情况</t>
  </si>
  <si>
    <t>职级</t>
  </si>
  <si>
    <t>专业</t>
  </si>
  <si>
    <t>工作经历</t>
  </si>
  <si>
    <t>身份</t>
  </si>
  <si>
    <t>设限</t>
  </si>
  <si>
    <t>事业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</si>
</sst>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黑体"/>
      <charset val="134"/>
    </font>
    <font>
      <sz val="9"/>
      <name val="仿宋_GB2312"/>
      <charset val="134"/>
    </font>
    <font>
      <sz val="22"/>
      <color theme="1"/>
      <name val="方正小标宋_GBK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黑体"/>
      <charset val="134"/>
    </font>
    <font>
      <b/>
      <sz val="12"/>
      <name val="楷体_GB2312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sz val="11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39" fillId="4" borderId="9" applyNumberFormat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1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8"/>
  <sheetViews>
    <sheetView view="pageBreakPreview" zoomScaleNormal="100" workbookViewId="0">
      <pane ySplit="4" topLeftCell="A61" activePane="bottomLeft" state="frozen"/>
      <selection/>
      <selection pane="bottomLeft" activeCell="N7" sqref="N7"/>
    </sheetView>
  </sheetViews>
  <sheetFormatPr defaultColWidth="9" defaultRowHeight="13.5"/>
  <cols>
    <col min="1" max="1" width="4.125" style="42" customWidth="1"/>
    <col min="2" max="2" width="14.7666666666667" style="42" customWidth="1"/>
    <col min="3" max="3" width="12.3" style="42" customWidth="1"/>
    <col min="4" max="4" width="9.56666666666667" style="42" customWidth="1"/>
    <col min="5" max="5" width="9.45" style="42" customWidth="1"/>
    <col min="6" max="6" width="11.125" style="42" customWidth="1"/>
    <col min="7" max="7" width="4.55" style="42" customWidth="1"/>
    <col min="8" max="9" width="4.5" style="42" customWidth="1"/>
    <col min="10" max="10" width="6.19166666666667" style="42" customWidth="1"/>
    <col min="11" max="11" width="22.8833333333333" style="42" customWidth="1"/>
    <col min="12" max="12" width="8.25833333333333" style="42" customWidth="1"/>
    <col min="13" max="13" width="15.3166666666667" style="42" customWidth="1"/>
    <col min="14" max="14" width="20.125" style="42" customWidth="1"/>
    <col min="15" max="15" width="23.5" style="43" customWidth="1"/>
    <col min="16" max="16" width="15.375" style="42" customWidth="1"/>
    <col min="17" max="17" width="5.65" style="42" customWidth="1"/>
    <col min="18" max="16384" width="9" style="42"/>
  </cols>
  <sheetData>
    <row r="1" ht="14.25" spans="1:17">
      <c r="A1" s="44" t="s">
        <v>0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9"/>
      <c r="P1" s="45"/>
      <c r="Q1" s="45"/>
    </row>
    <row r="2" ht="28.5" spans="1:17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ht="21" customHeight="1" spans="1:17">
      <c r="A3" s="32" t="s">
        <v>2</v>
      </c>
      <c r="B3" s="32" t="s">
        <v>3</v>
      </c>
      <c r="C3" s="32" t="s">
        <v>4</v>
      </c>
      <c r="D3" s="32" t="s">
        <v>5</v>
      </c>
      <c r="E3" s="33" t="s">
        <v>6</v>
      </c>
      <c r="F3" s="32" t="s">
        <v>7</v>
      </c>
      <c r="G3" s="32" t="s">
        <v>8</v>
      </c>
      <c r="H3" s="32" t="s">
        <v>9</v>
      </c>
      <c r="I3" s="32"/>
      <c r="J3" s="32"/>
      <c r="K3" s="32"/>
      <c r="L3" s="32"/>
      <c r="M3" s="32"/>
      <c r="N3" s="32"/>
      <c r="O3" s="32" t="s">
        <v>10</v>
      </c>
      <c r="P3" s="32" t="s">
        <v>11</v>
      </c>
      <c r="Q3" s="32" t="s">
        <v>12</v>
      </c>
    </row>
    <row r="4" ht="21" customHeight="1" spans="1:17">
      <c r="A4" s="32"/>
      <c r="B4" s="32"/>
      <c r="C4" s="32"/>
      <c r="D4" s="32"/>
      <c r="E4" s="35"/>
      <c r="F4" s="32"/>
      <c r="G4" s="32"/>
      <c r="H4" s="32" t="s">
        <v>13</v>
      </c>
      <c r="I4" s="32" t="s">
        <v>14</v>
      </c>
      <c r="J4" s="32" t="s">
        <v>15</v>
      </c>
      <c r="K4" s="32" t="s">
        <v>16</v>
      </c>
      <c r="L4" s="32" t="s">
        <v>17</v>
      </c>
      <c r="M4" s="32" t="s">
        <v>18</v>
      </c>
      <c r="N4" s="32" t="s">
        <v>19</v>
      </c>
      <c r="O4" s="32"/>
      <c r="P4" s="32"/>
      <c r="Q4" s="32"/>
    </row>
    <row r="5" ht="42" customHeight="1" spans="1:17">
      <c r="A5" s="36">
        <v>1</v>
      </c>
      <c r="B5" s="36" t="s">
        <v>20</v>
      </c>
      <c r="C5" s="36" t="s">
        <v>21</v>
      </c>
      <c r="D5" s="36" t="s">
        <v>22</v>
      </c>
      <c r="E5" s="36">
        <v>202211001</v>
      </c>
      <c r="F5" s="36" t="s">
        <v>23</v>
      </c>
      <c r="G5" s="36">
        <v>1</v>
      </c>
      <c r="H5" s="36" t="s">
        <v>24</v>
      </c>
      <c r="I5" s="36" t="s">
        <v>24</v>
      </c>
      <c r="J5" s="36" t="s">
        <v>25</v>
      </c>
      <c r="K5" s="36" t="s">
        <v>26</v>
      </c>
      <c r="L5" s="36" t="s">
        <v>27</v>
      </c>
      <c r="M5" s="36" t="s">
        <v>28</v>
      </c>
      <c r="N5" s="36" t="s">
        <v>29</v>
      </c>
      <c r="O5" s="39" t="s">
        <v>30</v>
      </c>
      <c r="P5" s="36" t="s">
        <v>31</v>
      </c>
      <c r="Q5" s="36"/>
    </row>
    <row r="6" ht="43" customHeight="1" spans="1:17">
      <c r="A6" s="36">
        <v>2</v>
      </c>
      <c r="B6" s="36" t="s">
        <v>20</v>
      </c>
      <c r="C6" s="36" t="s">
        <v>32</v>
      </c>
      <c r="D6" s="36" t="s">
        <v>22</v>
      </c>
      <c r="E6" s="36">
        <v>202211002</v>
      </c>
      <c r="F6" s="36" t="s">
        <v>23</v>
      </c>
      <c r="G6" s="36">
        <v>1</v>
      </c>
      <c r="H6" s="36" t="s">
        <v>24</v>
      </c>
      <c r="I6" s="36" t="s">
        <v>24</v>
      </c>
      <c r="J6" s="36" t="s">
        <v>25</v>
      </c>
      <c r="K6" s="36" t="s">
        <v>26</v>
      </c>
      <c r="L6" s="36" t="s">
        <v>27</v>
      </c>
      <c r="M6" s="36" t="s">
        <v>28</v>
      </c>
      <c r="N6" s="36" t="s">
        <v>29</v>
      </c>
      <c r="O6" s="39" t="s">
        <v>30</v>
      </c>
      <c r="P6" s="36" t="s">
        <v>31</v>
      </c>
      <c r="Q6" s="36"/>
    </row>
    <row r="7" ht="44" customHeight="1" spans="1:17">
      <c r="A7" s="36">
        <v>3</v>
      </c>
      <c r="B7" s="36" t="s">
        <v>33</v>
      </c>
      <c r="C7" s="36" t="s">
        <v>34</v>
      </c>
      <c r="D7" s="36" t="s">
        <v>22</v>
      </c>
      <c r="E7" s="36">
        <v>202211003</v>
      </c>
      <c r="F7" s="36" t="s">
        <v>23</v>
      </c>
      <c r="G7" s="36">
        <v>1</v>
      </c>
      <c r="H7" s="36" t="s">
        <v>35</v>
      </c>
      <c r="I7" s="36" t="s">
        <v>36</v>
      </c>
      <c r="J7" s="36" t="s">
        <v>37</v>
      </c>
      <c r="K7" s="36" t="s">
        <v>38</v>
      </c>
      <c r="L7" s="36" t="s">
        <v>27</v>
      </c>
      <c r="M7" s="36" t="s">
        <v>39</v>
      </c>
      <c r="N7" s="36"/>
      <c r="O7" s="39" t="s">
        <v>40</v>
      </c>
      <c r="P7" s="36" t="s">
        <v>41</v>
      </c>
      <c r="Q7" s="36"/>
    </row>
    <row r="8" ht="32" customHeight="1" spans="1:17">
      <c r="A8" s="36">
        <v>4</v>
      </c>
      <c r="B8" s="36" t="s">
        <v>42</v>
      </c>
      <c r="C8" s="47" t="s">
        <v>43</v>
      </c>
      <c r="D8" s="36" t="s">
        <v>22</v>
      </c>
      <c r="E8" s="36">
        <v>202211004</v>
      </c>
      <c r="F8" s="36" t="s">
        <v>23</v>
      </c>
      <c r="G8" s="48">
        <v>1</v>
      </c>
      <c r="H8" s="36" t="s">
        <v>24</v>
      </c>
      <c r="I8" s="36" t="s">
        <v>36</v>
      </c>
      <c r="J8" s="36" t="s">
        <v>25</v>
      </c>
      <c r="K8" s="36" t="s">
        <v>44</v>
      </c>
      <c r="L8" s="36" t="s">
        <v>27</v>
      </c>
      <c r="M8" s="36" t="s">
        <v>45</v>
      </c>
      <c r="N8" s="36"/>
      <c r="O8" s="39" t="s">
        <v>46</v>
      </c>
      <c r="P8" s="50" t="s">
        <v>47</v>
      </c>
      <c r="Q8" s="36"/>
    </row>
    <row r="9" ht="32" customHeight="1" spans="1:17">
      <c r="A9" s="36">
        <v>5</v>
      </c>
      <c r="B9" s="36" t="s">
        <v>42</v>
      </c>
      <c r="C9" s="47" t="s">
        <v>43</v>
      </c>
      <c r="D9" s="36" t="s">
        <v>48</v>
      </c>
      <c r="E9" s="36">
        <v>202211005</v>
      </c>
      <c r="F9" s="36" t="s">
        <v>23</v>
      </c>
      <c r="G9" s="48">
        <v>1</v>
      </c>
      <c r="H9" s="36" t="s">
        <v>24</v>
      </c>
      <c r="I9" s="36" t="s">
        <v>36</v>
      </c>
      <c r="J9" s="36" t="s">
        <v>37</v>
      </c>
      <c r="K9" s="36" t="s">
        <v>44</v>
      </c>
      <c r="L9" s="36" t="s">
        <v>27</v>
      </c>
      <c r="M9" s="36" t="s">
        <v>45</v>
      </c>
      <c r="N9" s="36"/>
      <c r="O9" s="39" t="s">
        <v>49</v>
      </c>
      <c r="P9" s="50" t="s">
        <v>50</v>
      </c>
      <c r="Q9" s="36"/>
    </row>
    <row r="10" ht="43" customHeight="1" spans="1:17">
      <c r="A10" s="36">
        <v>6</v>
      </c>
      <c r="B10" s="36" t="s">
        <v>51</v>
      </c>
      <c r="C10" s="47" t="s">
        <v>43</v>
      </c>
      <c r="D10" s="36" t="s">
        <v>22</v>
      </c>
      <c r="E10" s="36">
        <v>202211006</v>
      </c>
      <c r="F10" s="36" t="s">
        <v>23</v>
      </c>
      <c r="G10" s="36">
        <v>1</v>
      </c>
      <c r="H10" s="36" t="s">
        <v>24</v>
      </c>
      <c r="I10" s="36" t="s">
        <v>24</v>
      </c>
      <c r="J10" s="36" t="s">
        <v>37</v>
      </c>
      <c r="K10" s="36" t="s">
        <v>52</v>
      </c>
      <c r="L10" s="36" t="s">
        <v>27</v>
      </c>
      <c r="M10" s="36" t="s">
        <v>53</v>
      </c>
      <c r="N10" s="36" t="s">
        <v>54</v>
      </c>
      <c r="O10" s="39" t="s">
        <v>55</v>
      </c>
      <c r="P10" s="36" t="s">
        <v>56</v>
      </c>
      <c r="Q10" s="36"/>
    </row>
    <row r="11" ht="36" customHeight="1" spans="1:17">
      <c r="A11" s="36">
        <v>7</v>
      </c>
      <c r="B11" s="36" t="s">
        <v>51</v>
      </c>
      <c r="C11" s="47" t="s">
        <v>43</v>
      </c>
      <c r="D11" s="36" t="s">
        <v>22</v>
      </c>
      <c r="E11" s="36">
        <v>202211007</v>
      </c>
      <c r="F11" s="36" t="s">
        <v>23</v>
      </c>
      <c r="G11" s="36">
        <v>2</v>
      </c>
      <c r="H11" s="36" t="s">
        <v>24</v>
      </c>
      <c r="I11" s="36" t="s">
        <v>24</v>
      </c>
      <c r="J11" s="36" t="s">
        <v>37</v>
      </c>
      <c r="K11" s="36" t="s">
        <v>57</v>
      </c>
      <c r="L11" s="36" t="s">
        <v>27</v>
      </c>
      <c r="M11" s="36" t="s">
        <v>58</v>
      </c>
      <c r="N11" s="36" t="s">
        <v>54</v>
      </c>
      <c r="O11" s="39" t="s">
        <v>59</v>
      </c>
      <c r="P11" s="36" t="s">
        <v>56</v>
      </c>
      <c r="Q11" s="36"/>
    </row>
    <row r="12" ht="35" customHeight="1" spans="1:17">
      <c r="A12" s="36">
        <v>8</v>
      </c>
      <c r="B12" s="36" t="s">
        <v>51</v>
      </c>
      <c r="C12" s="47" t="s">
        <v>43</v>
      </c>
      <c r="D12" s="36" t="s">
        <v>22</v>
      </c>
      <c r="E12" s="36">
        <v>202211008</v>
      </c>
      <c r="F12" s="36" t="s">
        <v>23</v>
      </c>
      <c r="G12" s="36">
        <v>1</v>
      </c>
      <c r="H12" s="36" t="s">
        <v>24</v>
      </c>
      <c r="I12" s="36" t="s">
        <v>24</v>
      </c>
      <c r="J12" s="36" t="s">
        <v>37</v>
      </c>
      <c r="K12" s="36" t="s">
        <v>60</v>
      </c>
      <c r="L12" s="36" t="s">
        <v>27</v>
      </c>
      <c r="M12" s="36" t="s">
        <v>61</v>
      </c>
      <c r="N12" s="36" t="s">
        <v>54</v>
      </c>
      <c r="O12" s="39" t="s">
        <v>62</v>
      </c>
      <c r="P12" s="36" t="s">
        <v>56</v>
      </c>
      <c r="Q12" s="36"/>
    </row>
    <row r="13" ht="31" customHeight="1" spans="1:17">
      <c r="A13" s="36">
        <v>9</v>
      </c>
      <c r="B13" s="36" t="s">
        <v>51</v>
      </c>
      <c r="C13" s="47" t="s">
        <v>43</v>
      </c>
      <c r="D13" s="36" t="s">
        <v>22</v>
      </c>
      <c r="E13" s="36">
        <v>202211009</v>
      </c>
      <c r="F13" s="36" t="s">
        <v>23</v>
      </c>
      <c r="G13" s="36">
        <v>1</v>
      </c>
      <c r="H13" s="36" t="s">
        <v>24</v>
      </c>
      <c r="I13" s="36" t="s">
        <v>24</v>
      </c>
      <c r="J13" s="36" t="s">
        <v>37</v>
      </c>
      <c r="K13" s="36" t="s">
        <v>63</v>
      </c>
      <c r="L13" s="36" t="s">
        <v>27</v>
      </c>
      <c r="M13" s="36" t="s">
        <v>64</v>
      </c>
      <c r="N13" s="36" t="s">
        <v>54</v>
      </c>
      <c r="O13" s="39" t="s">
        <v>65</v>
      </c>
      <c r="P13" s="36" t="s">
        <v>56</v>
      </c>
      <c r="Q13" s="36"/>
    </row>
    <row r="14" ht="35" customHeight="1" spans="1:17">
      <c r="A14" s="36">
        <v>10</v>
      </c>
      <c r="B14" s="36" t="s">
        <v>51</v>
      </c>
      <c r="C14" s="47" t="s">
        <v>43</v>
      </c>
      <c r="D14" s="36" t="s">
        <v>22</v>
      </c>
      <c r="E14" s="36">
        <v>202211010</v>
      </c>
      <c r="F14" s="36" t="s">
        <v>23</v>
      </c>
      <c r="G14" s="36">
        <v>1</v>
      </c>
      <c r="H14" s="36" t="s">
        <v>24</v>
      </c>
      <c r="I14" s="36" t="s">
        <v>24</v>
      </c>
      <c r="J14" s="36" t="s">
        <v>37</v>
      </c>
      <c r="K14" s="36" t="s">
        <v>66</v>
      </c>
      <c r="L14" s="36" t="s">
        <v>27</v>
      </c>
      <c r="M14" s="36" t="s">
        <v>67</v>
      </c>
      <c r="N14" s="36" t="s">
        <v>54</v>
      </c>
      <c r="O14" s="39" t="s">
        <v>68</v>
      </c>
      <c r="P14" s="36" t="s">
        <v>56</v>
      </c>
      <c r="Q14" s="36"/>
    </row>
    <row r="15" ht="30" customHeight="1" spans="1:17">
      <c r="A15" s="36">
        <v>11</v>
      </c>
      <c r="B15" s="36" t="s">
        <v>69</v>
      </c>
      <c r="C15" s="36" t="s">
        <v>70</v>
      </c>
      <c r="D15" s="36" t="s">
        <v>22</v>
      </c>
      <c r="E15" s="36">
        <v>202211011</v>
      </c>
      <c r="F15" s="36" t="s">
        <v>71</v>
      </c>
      <c r="G15" s="36">
        <v>1</v>
      </c>
      <c r="H15" s="36" t="s">
        <v>24</v>
      </c>
      <c r="I15" s="36" t="s">
        <v>24</v>
      </c>
      <c r="J15" s="36" t="s">
        <v>25</v>
      </c>
      <c r="K15" s="36" t="s">
        <v>24</v>
      </c>
      <c r="L15" s="36" t="s">
        <v>27</v>
      </c>
      <c r="M15" s="36" t="s">
        <v>72</v>
      </c>
      <c r="N15" s="36"/>
      <c r="O15" s="39" t="s">
        <v>73</v>
      </c>
      <c r="P15" s="36" t="s">
        <v>74</v>
      </c>
      <c r="Q15" s="36"/>
    </row>
    <row r="16" ht="24" spans="1:17">
      <c r="A16" s="36">
        <v>12</v>
      </c>
      <c r="B16" s="36" t="s">
        <v>75</v>
      </c>
      <c r="C16" s="36" t="s">
        <v>43</v>
      </c>
      <c r="D16" s="36" t="s">
        <v>22</v>
      </c>
      <c r="E16" s="36">
        <v>202211012</v>
      </c>
      <c r="F16" s="36" t="s">
        <v>23</v>
      </c>
      <c r="G16" s="36">
        <v>2</v>
      </c>
      <c r="H16" s="36" t="s">
        <v>24</v>
      </c>
      <c r="I16" s="36" t="s">
        <v>36</v>
      </c>
      <c r="J16" s="36" t="s">
        <v>25</v>
      </c>
      <c r="K16" s="36" t="s">
        <v>76</v>
      </c>
      <c r="L16" s="36" t="s">
        <v>27</v>
      </c>
      <c r="M16" s="36" t="s">
        <v>77</v>
      </c>
      <c r="N16" s="36" t="s">
        <v>29</v>
      </c>
      <c r="O16" s="39" t="s">
        <v>78</v>
      </c>
      <c r="P16" s="36" t="s">
        <v>79</v>
      </c>
      <c r="Q16" s="36"/>
    </row>
    <row r="17" ht="41" customHeight="1" spans="1:17">
      <c r="A17" s="36">
        <v>13</v>
      </c>
      <c r="B17" s="36" t="s">
        <v>80</v>
      </c>
      <c r="C17" s="36" t="s">
        <v>43</v>
      </c>
      <c r="D17" s="36" t="s">
        <v>22</v>
      </c>
      <c r="E17" s="36">
        <v>202211013</v>
      </c>
      <c r="F17" s="36" t="s">
        <v>71</v>
      </c>
      <c r="G17" s="36">
        <v>1</v>
      </c>
      <c r="H17" s="36" t="s">
        <v>24</v>
      </c>
      <c r="I17" s="36" t="s">
        <v>24</v>
      </c>
      <c r="J17" s="36" t="s">
        <v>25</v>
      </c>
      <c r="K17" s="36" t="s">
        <v>81</v>
      </c>
      <c r="L17" s="36" t="s">
        <v>27</v>
      </c>
      <c r="M17" s="36" t="s">
        <v>82</v>
      </c>
      <c r="N17" s="36"/>
      <c r="O17" s="39" t="s">
        <v>83</v>
      </c>
      <c r="P17" s="36" t="s">
        <v>84</v>
      </c>
      <c r="Q17" s="36"/>
    </row>
    <row r="18" s="41" customFormat="1" ht="50" customHeight="1" spans="1:17">
      <c r="A18" s="36">
        <v>14</v>
      </c>
      <c r="B18" s="36" t="s">
        <v>85</v>
      </c>
      <c r="C18" s="36" t="s">
        <v>86</v>
      </c>
      <c r="D18" s="36" t="s">
        <v>22</v>
      </c>
      <c r="E18" s="36">
        <v>202211014</v>
      </c>
      <c r="F18" s="36" t="s">
        <v>23</v>
      </c>
      <c r="G18" s="36">
        <v>1</v>
      </c>
      <c r="H18" s="36" t="s">
        <v>24</v>
      </c>
      <c r="I18" s="36" t="s">
        <v>24</v>
      </c>
      <c r="J18" s="36" t="s">
        <v>25</v>
      </c>
      <c r="K18" s="36" t="s">
        <v>38</v>
      </c>
      <c r="L18" s="36" t="s">
        <v>27</v>
      </c>
      <c r="M18" s="36" t="s">
        <v>87</v>
      </c>
      <c r="N18" s="36"/>
      <c r="O18" s="39" t="s">
        <v>88</v>
      </c>
      <c r="P18" s="36" t="s">
        <v>89</v>
      </c>
      <c r="Q18" s="36"/>
    </row>
    <row r="19" s="41" customFormat="1" ht="55" customHeight="1" spans="1:17">
      <c r="A19" s="36">
        <v>15</v>
      </c>
      <c r="B19" s="36" t="s">
        <v>85</v>
      </c>
      <c r="C19" s="36" t="s">
        <v>90</v>
      </c>
      <c r="D19" s="36" t="s">
        <v>22</v>
      </c>
      <c r="E19" s="36">
        <v>202211015</v>
      </c>
      <c r="F19" s="36" t="s">
        <v>23</v>
      </c>
      <c r="G19" s="36">
        <v>1</v>
      </c>
      <c r="H19" s="36" t="s">
        <v>24</v>
      </c>
      <c r="I19" s="36" t="s">
        <v>24</v>
      </c>
      <c r="J19" s="36" t="s">
        <v>25</v>
      </c>
      <c r="K19" s="36" t="s">
        <v>91</v>
      </c>
      <c r="L19" s="36" t="s">
        <v>27</v>
      </c>
      <c r="M19" s="36" t="s">
        <v>92</v>
      </c>
      <c r="N19" s="36"/>
      <c r="O19" s="39" t="s">
        <v>93</v>
      </c>
      <c r="P19" s="36" t="s">
        <v>89</v>
      </c>
      <c r="Q19" s="36"/>
    </row>
    <row r="20" s="41" customFormat="1" ht="54" customHeight="1" spans="1:17">
      <c r="A20" s="36">
        <v>16</v>
      </c>
      <c r="B20" s="36" t="s">
        <v>85</v>
      </c>
      <c r="C20" s="36" t="s">
        <v>94</v>
      </c>
      <c r="D20" s="36" t="s">
        <v>22</v>
      </c>
      <c r="E20" s="36">
        <v>202211016</v>
      </c>
      <c r="F20" s="36" t="s">
        <v>23</v>
      </c>
      <c r="G20" s="36">
        <v>1</v>
      </c>
      <c r="H20" s="36" t="s">
        <v>24</v>
      </c>
      <c r="I20" s="36" t="s">
        <v>24</v>
      </c>
      <c r="J20" s="36" t="s">
        <v>25</v>
      </c>
      <c r="K20" s="36" t="s">
        <v>95</v>
      </c>
      <c r="L20" s="36" t="s">
        <v>27</v>
      </c>
      <c r="M20" s="36" t="s">
        <v>96</v>
      </c>
      <c r="N20" s="36"/>
      <c r="O20" s="39" t="s">
        <v>97</v>
      </c>
      <c r="P20" s="36" t="s">
        <v>89</v>
      </c>
      <c r="Q20" s="36"/>
    </row>
    <row r="21" s="41" customFormat="1" ht="56" customHeight="1" spans="1:17">
      <c r="A21" s="36">
        <v>17</v>
      </c>
      <c r="B21" s="36" t="s">
        <v>85</v>
      </c>
      <c r="C21" s="36" t="s">
        <v>98</v>
      </c>
      <c r="D21" s="36" t="s">
        <v>22</v>
      </c>
      <c r="E21" s="36">
        <v>202211017</v>
      </c>
      <c r="F21" s="36" t="s">
        <v>23</v>
      </c>
      <c r="G21" s="36">
        <v>1</v>
      </c>
      <c r="H21" s="36" t="s">
        <v>24</v>
      </c>
      <c r="I21" s="36" t="s">
        <v>24</v>
      </c>
      <c r="J21" s="36" t="s">
        <v>25</v>
      </c>
      <c r="K21" s="36" t="s">
        <v>99</v>
      </c>
      <c r="L21" s="36" t="s">
        <v>27</v>
      </c>
      <c r="M21" s="36" t="s">
        <v>100</v>
      </c>
      <c r="N21" s="36"/>
      <c r="O21" s="39" t="s">
        <v>101</v>
      </c>
      <c r="P21" s="36" t="s">
        <v>89</v>
      </c>
      <c r="Q21" s="36"/>
    </row>
    <row r="22" s="41" customFormat="1" ht="44" customHeight="1" spans="1:17">
      <c r="A22" s="36">
        <v>18</v>
      </c>
      <c r="B22" s="36" t="s">
        <v>85</v>
      </c>
      <c r="C22" s="36" t="s">
        <v>98</v>
      </c>
      <c r="D22" s="36" t="s">
        <v>22</v>
      </c>
      <c r="E22" s="36">
        <v>202211018</v>
      </c>
      <c r="F22" s="36" t="s">
        <v>23</v>
      </c>
      <c r="G22" s="36">
        <v>1</v>
      </c>
      <c r="H22" s="36" t="s">
        <v>24</v>
      </c>
      <c r="I22" s="36" t="s">
        <v>102</v>
      </c>
      <c r="J22" s="36" t="s">
        <v>25</v>
      </c>
      <c r="K22" s="36" t="s">
        <v>103</v>
      </c>
      <c r="L22" s="36" t="s">
        <v>27</v>
      </c>
      <c r="M22" s="36" t="s">
        <v>100</v>
      </c>
      <c r="N22" s="36"/>
      <c r="O22" s="39" t="s">
        <v>104</v>
      </c>
      <c r="P22" s="36" t="s">
        <v>89</v>
      </c>
      <c r="Q22" s="36"/>
    </row>
    <row r="23" s="41" customFormat="1" ht="69" customHeight="1" spans="1:17">
      <c r="A23" s="36">
        <v>19</v>
      </c>
      <c r="B23" s="36" t="s">
        <v>85</v>
      </c>
      <c r="C23" s="36" t="s">
        <v>105</v>
      </c>
      <c r="D23" s="36" t="s">
        <v>22</v>
      </c>
      <c r="E23" s="36">
        <v>202211019</v>
      </c>
      <c r="F23" s="36" t="s">
        <v>23</v>
      </c>
      <c r="G23" s="36">
        <v>2</v>
      </c>
      <c r="H23" s="36" t="s">
        <v>24</v>
      </c>
      <c r="I23" s="36" t="s">
        <v>24</v>
      </c>
      <c r="J23" s="36" t="s">
        <v>25</v>
      </c>
      <c r="K23" s="36" t="s">
        <v>106</v>
      </c>
      <c r="L23" s="36" t="s">
        <v>27</v>
      </c>
      <c r="M23" s="36" t="s">
        <v>107</v>
      </c>
      <c r="N23" s="36"/>
      <c r="O23" s="39" t="s">
        <v>108</v>
      </c>
      <c r="P23" s="36" t="s">
        <v>89</v>
      </c>
      <c r="Q23" s="36"/>
    </row>
    <row r="24" s="41" customFormat="1" ht="44" customHeight="1" spans="1:17">
      <c r="A24" s="36">
        <v>20</v>
      </c>
      <c r="B24" s="36" t="s">
        <v>85</v>
      </c>
      <c r="C24" s="36" t="s">
        <v>109</v>
      </c>
      <c r="D24" s="36" t="s">
        <v>22</v>
      </c>
      <c r="E24" s="36">
        <v>202211020</v>
      </c>
      <c r="F24" s="36" t="s">
        <v>23</v>
      </c>
      <c r="G24" s="36">
        <v>1</v>
      </c>
      <c r="H24" s="36" t="s">
        <v>24</v>
      </c>
      <c r="I24" s="36" t="s">
        <v>24</v>
      </c>
      <c r="J24" s="36" t="s">
        <v>25</v>
      </c>
      <c r="K24" s="36" t="s">
        <v>110</v>
      </c>
      <c r="L24" s="36" t="s">
        <v>27</v>
      </c>
      <c r="M24" s="36" t="s">
        <v>111</v>
      </c>
      <c r="N24" s="36" t="s">
        <v>29</v>
      </c>
      <c r="O24" s="39" t="s">
        <v>112</v>
      </c>
      <c r="P24" s="36" t="s">
        <v>89</v>
      </c>
      <c r="Q24" s="36"/>
    </row>
    <row r="25" ht="44" customHeight="1" spans="1:17">
      <c r="A25" s="36">
        <v>21</v>
      </c>
      <c r="B25" s="36" t="s">
        <v>113</v>
      </c>
      <c r="C25" s="36" t="s">
        <v>114</v>
      </c>
      <c r="D25" s="36" t="s">
        <v>22</v>
      </c>
      <c r="E25" s="36">
        <v>202211021</v>
      </c>
      <c r="F25" s="36" t="s">
        <v>23</v>
      </c>
      <c r="G25" s="36">
        <v>1</v>
      </c>
      <c r="H25" s="36" t="s">
        <v>24</v>
      </c>
      <c r="I25" s="36" t="s">
        <v>24</v>
      </c>
      <c r="J25" s="36" t="s">
        <v>37</v>
      </c>
      <c r="K25" s="36" t="s">
        <v>115</v>
      </c>
      <c r="L25" s="36" t="s">
        <v>27</v>
      </c>
      <c r="M25" s="36" t="s">
        <v>116</v>
      </c>
      <c r="N25" s="36"/>
      <c r="O25" s="39" t="s">
        <v>117</v>
      </c>
      <c r="P25" s="36" t="s">
        <v>118</v>
      </c>
      <c r="Q25" s="36"/>
    </row>
    <row r="26" ht="45" customHeight="1" spans="1:17">
      <c r="A26" s="36">
        <v>22</v>
      </c>
      <c r="B26" s="36" t="s">
        <v>113</v>
      </c>
      <c r="C26" s="36" t="s">
        <v>119</v>
      </c>
      <c r="D26" s="36" t="s">
        <v>22</v>
      </c>
      <c r="E26" s="36">
        <v>202211022</v>
      </c>
      <c r="F26" s="36" t="s">
        <v>23</v>
      </c>
      <c r="G26" s="36">
        <v>1</v>
      </c>
      <c r="H26" s="36" t="s">
        <v>24</v>
      </c>
      <c r="I26" s="36" t="s">
        <v>24</v>
      </c>
      <c r="J26" s="36" t="s">
        <v>37</v>
      </c>
      <c r="K26" s="36" t="s">
        <v>120</v>
      </c>
      <c r="L26" s="36" t="s">
        <v>27</v>
      </c>
      <c r="M26" s="36" t="s">
        <v>116</v>
      </c>
      <c r="N26" s="36"/>
      <c r="O26" s="39" t="s">
        <v>121</v>
      </c>
      <c r="P26" s="36" t="s">
        <v>118</v>
      </c>
      <c r="Q26" s="36"/>
    </row>
    <row r="27" ht="49" customHeight="1" spans="1:17">
      <c r="A27" s="36">
        <v>23</v>
      </c>
      <c r="B27" s="36" t="s">
        <v>113</v>
      </c>
      <c r="C27" s="36" t="s">
        <v>122</v>
      </c>
      <c r="D27" s="36" t="s">
        <v>22</v>
      </c>
      <c r="E27" s="36">
        <v>202211023</v>
      </c>
      <c r="F27" s="36" t="s">
        <v>23</v>
      </c>
      <c r="G27" s="36">
        <v>1</v>
      </c>
      <c r="H27" s="36" t="s">
        <v>24</v>
      </c>
      <c r="I27" s="36" t="s">
        <v>24</v>
      </c>
      <c r="J27" s="36" t="s">
        <v>37</v>
      </c>
      <c r="K27" s="36" t="s">
        <v>123</v>
      </c>
      <c r="L27" s="36" t="s">
        <v>27</v>
      </c>
      <c r="M27" s="36" t="s">
        <v>116</v>
      </c>
      <c r="N27" s="36"/>
      <c r="O27" s="39" t="s">
        <v>124</v>
      </c>
      <c r="P27" s="36" t="s">
        <v>118</v>
      </c>
      <c r="Q27" s="36"/>
    </row>
    <row r="28" ht="67" customHeight="1" spans="1:17">
      <c r="A28" s="36">
        <v>24</v>
      </c>
      <c r="B28" s="36" t="s">
        <v>113</v>
      </c>
      <c r="C28" s="36" t="s">
        <v>125</v>
      </c>
      <c r="D28" s="36" t="s">
        <v>22</v>
      </c>
      <c r="E28" s="36">
        <v>202211024</v>
      </c>
      <c r="F28" s="36" t="s">
        <v>23</v>
      </c>
      <c r="G28" s="36">
        <v>1</v>
      </c>
      <c r="H28" s="36" t="s">
        <v>35</v>
      </c>
      <c r="I28" s="36" t="s">
        <v>24</v>
      </c>
      <c r="J28" s="36" t="s">
        <v>37</v>
      </c>
      <c r="K28" s="36" t="s">
        <v>126</v>
      </c>
      <c r="L28" s="36" t="s">
        <v>27</v>
      </c>
      <c r="M28" s="36" t="s">
        <v>127</v>
      </c>
      <c r="N28" s="36"/>
      <c r="O28" s="39" t="s">
        <v>128</v>
      </c>
      <c r="P28" s="36" t="s">
        <v>118</v>
      </c>
      <c r="Q28" s="36"/>
    </row>
    <row r="29" ht="68" customHeight="1" spans="1:17">
      <c r="A29" s="36">
        <v>25</v>
      </c>
      <c r="B29" s="36" t="s">
        <v>113</v>
      </c>
      <c r="C29" s="36" t="s">
        <v>129</v>
      </c>
      <c r="D29" s="36" t="s">
        <v>22</v>
      </c>
      <c r="E29" s="36">
        <v>202211025</v>
      </c>
      <c r="F29" s="36" t="s">
        <v>23</v>
      </c>
      <c r="G29" s="36">
        <v>1</v>
      </c>
      <c r="H29" s="36" t="s">
        <v>35</v>
      </c>
      <c r="I29" s="36" t="s">
        <v>24</v>
      </c>
      <c r="J29" s="36" t="s">
        <v>37</v>
      </c>
      <c r="K29" s="36" t="s">
        <v>130</v>
      </c>
      <c r="L29" s="36" t="s">
        <v>27</v>
      </c>
      <c r="M29" s="36" t="s">
        <v>127</v>
      </c>
      <c r="N29" s="36" t="s">
        <v>29</v>
      </c>
      <c r="O29" s="39" t="s">
        <v>131</v>
      </c>
      <c r="P29" s="36" t="s">
        <v>118</v>
      </c>
      <c r="Q29" s="36"/>
    </row>
    <row r="30" ht="35" customHeight="1" spans="1:17">
      <c r="A30" s="36">
        <v>26</v>
      </c>
      <c r="B30" s="36" t="s">
        <v>132</v>
      </c>
      <c r="C30" s="36" t="s">
        <v>125</v>
      </c>
      <c r="D30" s="36" t="s">
        <v>22</v>
      </c>
      <c r="E30" s="36">
        <v>202211026</v>
      </c>
      <c r="F30" s="36" t="s">
        <v>23</v>
      </c>
      <c r="G30" s="36">
        <v>1</v>
      </c>
      <c r="H30" s="36" t="s">
        <v>24</v>
      </c>
      <c r="I30" s="36" t="s">
        <v>24</v>
      </c>
      <c r="J30" s="36" t="s">
        <v>25</v>
      </c>
      <c r="K30" s="36" t="s">
        <v>24</v>
      </c>
      <c r="L30" s="36" t="s">
        <v>27</v>
      </c>
      <c r="M30" s="36" t="s">
        <v>133</v>
      </c>
      <c r="N30" s="36"/>
      <c r="O30" s="39" t="s">
        <v>134</v>
      </c>
      <c r="P30" s="36" t="s">
        <v>135</v>
      </c>
      <c r="Q30" s="36"/>
    </row>
    <row r="31" ht="29" customHeight="1" spans="1:17">
      <c r="A31" s="36">
        <v>27</v>
      </c>
      <c r="B31" s="36" t="s">
        <v>132</v>
      </c>
      <c r="C31" s="36" t="s">
        <v>136</v>
      </c>
      <c r="D31" s="36" t="s">
        <v>22</v>
      </c>
      <c r="E31" s="36">
        <v>202211027</v>
      </c>
      <c r="F31" s="36" t="s">
        <v>23</v>
      </c>
      <c r="G31" s="36">
        <v>1</v>
      </c>
      <c r="H31" s="36" t="s">
        <v>24</v>
      </c>
      <c r="I31" s="36" t="s">
        <v>24</v>
      </c>
      <c r="J31" s="36" t="s">
        <v>25</v>
      </c>
      <c r="K31" s="36" t="s">
        <v>38</v>
      </c>
      <c r="L31" s="36" t="s">
        <v>27</v>
      </c>
      <c r="M31" s="36" t="s">
        <v>92</v>
      </c>
      <c r="N31" s="36" t="s">
        <v>29</v>
      </c>
      <c r="O31" s="39" t="s">
        <v>137</v>
      </c>
      <c r="P31" s="36" t="s">
        <v>135</v>
      </c>
      <c r="Q31" s="36"/>
    </row>
    <row r="32" ht="51" customHeight="1" spans="1:17">
      <c r="A32" s="36">
        <v>28</v>
      </c>
      <c r="B32" s="36" t="s">
        <v>132</v>
      </c>
      <c r="C32" s="36" t="s">
        <v>138</v>
      </c>
      <c r="D32" s="36" t="s">
        <v>22</v>
      </c>
      <c r="E32" s="36">
        <v>202211028</v>
      </c>
      <c r="F32" s="36" t="s">
        <v>23</v>
      </c>
      <c r="G32" s="36">
        <v>1</v>
      </c>
      <c r="H32" s="36" t="s">
        <v>24</v>
      </c>
      <c r="I32" s="36" t="s">
        <v>24</v>
      </c>
      <c r="J32" s="36" t="s">
        <v>25</v>
      </c>
      <c r="K32" s="36" t="s">
        <v>139</v>
      </c>
      <c r="L32" s="36" t="s">
        <v>27</v>
      </c>
      <c r="M32" s="36" t="s">
        <v>140</v>
      </c>
      <c r="N32" s="36" t="s">
        <v>29</v>
      </c>
      <c r="O32" s="39" t="s">
        <v>141</v>
      </c>
      <c r="P32" s="36" t="s">
        <v>135</v>
      </c>
      <c r="Q32" s="36"/>
    </row>
    <row r="33" ht="31" customHeight="1" spans="1:17">
      <c r="A33" s="36">
        <v>29</v>
      </c>
      <c r="B33" s="36" t="s">
        <v>142</v>
      </c>
      <c r="C33" s="36" t="s">
        <v>143</v>
      </c>
      <c r="D33" s="36" t="s">
        <v>22</v>
      </c>
      <c r="E33" s="36">
        <v>202211029</v>
      </c>
      <c r="F33" s="36" t="s">
        <v>23</v>
      </c>
      <c r="G33" s="36">
        <v>1</v>
      </c>
      <c r="H33" s="36" t="s">
        <v>24</v>
      </c>
      <c r="I33" s="36" t="s">
        <v>24</v>
      </c>
      <c r="J33" s="36" t="s">
        <v>25</v>
      </c>
      <c r="K33" s="36" t="s">
        <v>81</v>
      </c>
      <c r="L33" s="36" t="s">
        <v>27</v>
      </c>
      <c r="M33" s="36" t="s">
        <v>144</v>
      </c>
      <c r="N33" s="36"/>
      <c r="O33" s="39" t="s">
        <v>145</v>
      </c>
      <c r="P33" s="36" t="s">
        <v>146</v>
      </c>
      <c r="Q33" s="36"/>
    </row>
    <row r="34" ht="31" customHeight="1" spans="1:17">
      <c r="A34" s="36">
        <v>30</v>
      </c>
      <c r="B34" s="36" t="s">
        <v>142</v>
      </c>
      <c r="C34" s="36" t="s">
        <v>147</v>
      </c>
      <c r="D34" s="36" t="s">
        <v>22</v>
      </c>
      <c r="E34" s="36">
        <v>202211030</v>
      </c>
      <c r="F34" s="36" t="s">
        <v>23</v>
      </c>
      <c r="G34" s="36">
        <v>1</v>
      </c>
      <c r="H34" s="36" t="s">
        <v>24</v>
      </c>
      <c r="I34" s="36" t="s">
        <v>24</v>
      </c>
      <c r="J34" s="36" t="s">
        <v>25</v>
      </c>
      <c r="K34" s="36" t="s">
        <v>148</v>
      </c>
      <c r="L34" s="36" t="s">
        <v>27</v>
      </c>
      <c r="M34" s="36" t="s">
        <v>149</v>
      </c>
      <c r="N34" s="36"/>
      <c r="O34" s="39" t="s">
        <v>145</v>
      </c>
      <c r="P34" s="36" t="s">
        <v>146</v>
      </c>
      <c r="Q34" s="36"/>
    </row>
    <row r="35" ht="47" customHeight="1" spans="1:17">
      <c r="A35" s="36">
        <v>31</v>
      </c>
      <c r="B35" s="36" t="s">
        <v>150</v>
      </c>
      <c r="C35" s="36" t="s">
        <v>151</v>
      </c>
      <c r="D35" s="36" t="s">
        <v>22</v>
      </c>
      <c r="E35" s="36">
        <v>202211031</v>
      </c>
      <c r="F35" s="36" t="s">
        <v>23</v>
      </c>
      <c r="G35" s="36">
        <v>1</v>
      </c>
      <c r="H35" s="36" t="s">
        <v>24</v>
      </c>
      <c r="I35" s="36" t="s">
        <v>24</v>
      </c>
      <c r="J35" s="36" t="s">
        <v>25</v>
      </c>
      <c r="K35" s="36" t="s">
        <v>152</v>
      </c>
      <c r="L35" s="36" t="s">
        <v>27</v>
      </c>
      <c r="M35" s="36" t="s">
        <v>153</v>
      </c>
      <c r="N35" s="36"/>
      <c r="O35" s="39" t="s">
        <v>154</v>
      </c>
      <c r="P35" s="36" t="s">
        <v>155</v>
      </c>
      <c r="Q35" s="36"/>
    </row>
    <row r="36" ht="72" customHeight="1" spans="1:17">
      <c r="A36" s="36">
        <v>32</v>
      </c>
      <c r="B36" s="36" t="s">
        <v>156</v>
      </c>
      <c r="C36" s="36" t="s">
        <v>43</v>
      </c>
      <c r="D36" s="36" t="s">
        <v>22</v>
      </c>
      <c r="E36" s="36">
        <v>202211032</v>
      </c>
      <c r="F36" s="36" t="s">
        <v>23</v>
      </c>
      <c r="G36" s="36">
        <v>2</v>
      </c>
      <c r="H36" s="36" t="s">
        <v>35</v>
      </c>
      <c r="I36" s="36" t="s">
        <v>24</v>
      </c>
      <c r="J36" s="36" t="s">
        <v>37</v>
      </c>
      <c r="K36" s="36" t="s">
        <v>24</v>
      </c>
      <c r="L36" s="36" t="s">
        <v>27</v>
      </c>
      <c r="M36" s="36" t="s">
        <v>157</v>
      </c>
      <c r="N36" s="36"/>
      <c r="O36" s="39"/>
      <c r="P36" s="36" t="s">
        <v>158</v>
      </c>
      <c r="Q36" s="36"/>
    </row>
    <row r="37" ht="69" customHeight="1" spans="1:17">
      <c r="A37" s="36">
        <v>33</v>
      </c>
      <c r="B37" s="36" t="s">
        <v>156</v>
      </c>
      <c r="C37" s="36" t="s">
        <v>43</v>
      </c>
      <c r="D37" s="36" t="s">
        <v>22</v>
      </c>
      <c r="E37" s="36">
        <v>202211033</v>
      </c>
      <c r="F37" s="36" t="s">
        <v>23</v>
      </c>
      <c r="G37" s="36">
        <v>2</v>
      </c>
      <c r="H37" s="36" t="s">
        <v>35</v>
      </c>
      <c r="I37" s="36" t="s">
        <v>24</v>
      </c>
      <c r="J37" s="36" t="s">
        <v>37</v>
      </c>
      <c r="K37" s="36" t="s">
        <v>24</v>
      </c>
      <c r="L37" s="36" t="s">
        <v>27</v>
      </c>
      <c r="M37" s="36" t="s">
        <v>157</v>
      </c>
      <c r="N37" s="36"/>
      <c r="O37" s="39"/>
      <c r="P37" s="36" t="s">
        <v>158</v>
      </c>
      <c r="Q37" s="36"/>
    </row>
    <row r="38" ht="73" customHeight="1" spans="1:17">
      <c r="A38" s="36">
        <v>34</v>
      </c>
      <c r="B38" s="36" t="s">
        <v>156</v>
      </c>
      <c r="C38" s="36" t="s">
        <v>43</v>
      </c>
      <c r="D38" s="36" t="s">
        <v>22</v>
      </c>
      <c r="E38" s="36">
        <v>202211034</v>
      </c>
      <c r="F38" s="36" t="s">
        <v>23</v>
      </c>
      <c r="G38" s="36">
        <v>2</v>
      </c>
      <c r="H38" s="36" t="s">
        <v>35</v>
      </c>
      <c r="I38" s="36" t="s">
        <v>102</v>
      </c>
      <c r="J38" s="36" t="s">
        <v>37</v>
      </c>
      <c r="K38" s="36" t="s">
        <v>24</v>
      </c>
      <c r="L38" s="36" t="s">
        <v>27</v>
      </c>
      <c r="M38" s="36" t="s">
        <v>157</v>
      </c>
      <c r="N38" s="36"/>
      <c r="O38" s="39"/>
      <c r="P38" s="36" t="s">
        <v>158</v>
      </c>
      <c r="Q38" s="36"/>
    </row>
    <row r="39" ht="37" customHeight="1" spans="1:17">
      <c r="A39" s="36">
        <v>35</v>
      </c>
      <c r="B39" s="36" t="s">
        <v>159</v>
      </c>
      <c r="C39" s="36" t="s">
        <v>160</v>
      </c>
      <c r="D39" s="36" t="s">
        <v>22</v>
      </c>
      <c r="E39" s="36">
        <v>202211035</v>
      </c>
      <c r="F39" s="36" t="s">
        <v>23</v>
      </c>
      <c r="G39" s="36">
        <v>1</v>
      </c>
      <c r="H39" s="36" t="s">
        <v>35</v>
      </c>
      <c r="I39" s="36" t="s">
        <v>24</v>
      </c>
      <c r="J39" s="36" t="s">
        <v>25</v>
      </c>
      <c r="K39" s="36" t="s">
        <v>161</v>
      </c>
      <c r="L39" s="36" t="s">
        <v>27</v>
      </c>
      <c r="M39" s="36" t="s">
        <v>162</v>
      </c>
      <c r="N39" s="36"/>
      <c r="O39" s="39" t="s">
        <v>163</v>
      </c>
      <c r="P39" s="36" t="s">
        <v>164</v>
      </c>
      <c r="Q39" s="36"/>
    </row>
    <row r="40" ht="45" customHeight="1" spans="1:17">
      <c r="A40" s="36">
        <v>36</v>
      </c>
      <c r="B40" s="36" t="s">
        <v>165</v>
      </c>
      <c r="C40" s="36" t="s">
        <v>166</v>
      </c>
      <c r="D40" s="36" t="s">
        <v>22</v>
      </c>
      <c r="E40" s="36">
        <v>202211036</v>
      </c>
      <c r="F40" s="36" t="s">
        <v>71</v>
      </c>
      <c r="G40" s="36">
        <v>1</v>
      </c>
      <c r="H40" s="36" t="s">
        <v>35</v>
      </c>
      <c r="I40" s="36" t="s">
        <v>24</v>
      </c>
      <c r="J40" s="36" t="s">
        <v>25</v>
      </c>
      <c r="K40" s="36" t="s">
        <v>161</v>
      </c>
      <c r="L40" s="36" t="s">
        <v>27</v>
      </c>
      <c r="M40" s="36" t="s">
        <v>167</v>
      </c>
      <c r="N40" s="36"/>
      <c r="O40" s="39" t="s">
        <v>168</v>
      </c>
      <c r="P40" s="36" t="s">
        <v>164</v>
      </c>
      <c r="Q40" s="36"/>
    </row>
    <row r="41" ht="48" customHeight="1" spans="1:17">
      <c r="A41" s="36">
        <v>37</v>
      </c>
      <c r="B41" s="36" t="s">
        <v>169</v>
      </c>
      <c r="C41" s="36" t="s">
        <v>125</v>
      </c>
      <c r="D41" s="36" t="s">
        <v>170</v>
      </c>
      <c r="E41" s="36">
        <v>202211037</v>
      </c>
      <c r="F41" s="36" t="s">
        <v>23</v>
      </c>
      <c r="G41" s="36">
        <v>2</v>
      </c>
      <c r="H41" s="36" t="s">
        <v>24</v>
      </c>
      <c r="I41" s="36" t="s">
        <v>24</v>
      </c>
      <c r="J41" s="36" t="s">
        <v>25</v>
      </c>
      <c r="K41" s="36" t="s">
        <v>38</v>
      </c>
      <c r="L41" s="36" t="s">
        <v>27</v>
      </c>
      <c r="M41" s="36" t="s">
        <v>87</v>
      </c>
      <c r="N41" s="36" t="s">
        <v>54</v>
      </c>
      <c r="O41" s="39" t="s">
        <v>128</v>
      </c>
      <c r="P41" s="36" t="s">
        <v>171</v>
      </c>
      <c r="Q41" s="36"/>
    </row>
    <row r="42" ht="40" customHeight="1" spans="1:17">
      <c r="A42" s="36">
        <v>38</v>
      </c>
      <c r="B42" s="36" t="s">
        <v>172</v>
      </c>
      <c r="C42" s="36" t="s">
        <v>129</v>
      </c>
      <c r="D42" s="36" t="s">
        <v>170</v>
      </c>
      <c r="E42" s="36">
        <v>202211038</v>
      </c>
      <c r="F42" s="36" t="s">
        <v>23</v>
      </c>
      <c r="G42" s="36">
        <v>1</v>
      </c>
      <c r="H42" s="36" t="s">
        <v>24</v>
      </c>
      <c r="I42" s="36" t="s">
        <v>24</v>
      </c>
      <c r="J42" s="36" t="s">
        <v>25</v>
      </c>
      <c r="K42" s="36" t="s">
        <v>24</v>
      </c>
      <c r="L42" s="36" t="s">
        <v>27</v>
      </c>
      <c r="M42" s="36" t="s">
        <v>173</v>
      </c>
      <c r="N42" s="36"/>
      <c r="O42" s="39" t="s">
        <v>174</v>
      </c>
      <c r="P42" s="36" t="s">
        <v>175</v>
      </c>
      <c r="Q42" s="36"/>
    </row>
    <row r="43" ht="65" customHeight="1" spans="1:17">
      <c r="A43" s="36">
        <v>39</v>
      </c>
      <c r="B43" s="36" t="s">
        <v>176</v>
      </c>
      <c r="C43" s="36" t="s">
        <v>125</v>
      </c>
      <c r="D43" s="36" t="s">
        <v>22</v>
      </c>
      <c r="E43" s="36">
        <v>202211039</v>
      </c>
      <c r="F43" s="36" t="s">
        <v>23</v>
      </c>
      <c r="G43" s="36">
        <v>1</v>
      </c>
      <c r="H43" s="36" t="s">
        <v>24</v>
      </c>
      <c r="I43" s="36" t="s">
        <v>24</v>
      </c>
      <c r="J43" s="36" t="s">
        <v>25</v>
      </c>
      <c r="K43" s="36" t="s">
        <v>38</v>
      </c>
      <c r="L43" s="36" t="s">
        <v>27</v>
      </c>
      <c r="M43" s="36" t="s">
        <v>87</v>
      </c>
      <c r="N43" s="36"/>
      <c r="O43" s="51" t="s">
        <v>177</v>
      </c>
      <c r="P43" s="55" t="s">
        <v>178</v>
      </c>
      <c r="Q43" s="36"/>
    </row>
    <row r="44" ht="46" customHeight="1" spans="1:17">
      <c r="A44" s="36">
        <v>40</v>
      </c>
      <c r="B44" s="36" t="s">
        <v>179</v>
      </c>
      <c r="C44" s="36" t="s">
        <v>125</v>
      </c>
      <c r="D44" s="36" t="s">
        <v>22</v>
      </c>
      <c r="E44" s="36">
        <v>202211040</v>
      </c>
      <c r="F44" s="36" t="s">
        <v>23</v>
      </c>
      <c r="G44" s="36">
        <v>1</v>
      </c>
      <c r="H44" s="36" t="s">
        <v>24</v>
      </c>
      <c r="I44" s="36" t="s">
        <v>24</v>
      </c>
      <c r="J44" s="36" t="s">
        <v>25</v>
      </c>
      <c r="K44" s="36" t="s">
        <v>38</v>
      </c>
      <c r="L44" s="36" t="s">
        <v>27</v>
      </c>
      <c r="M44" s="36" t="s">
        <v>180</v>
      </c>
      <c r="N44" s="36"/>
      <c r="O44" s="39" t="s">
        <v>181</v>
      </c>
      <c r="P44" s="36" t="s">
        <v>182</v>
      </c>
      <c r="Q44" s="36"/>
    </row>
    <row r="45" ht="39" customHeight="1" spans="1:17">
      <c r="A45" s="36">
        <v>41</v>
      </c>
      <c r="B45" s="36" t="s">
        <v>179</v>
      </c>
      <c r="C45" s="36" t="s">
        <v>183</v>
      </c>
      <c r="D45" s="36" t="s">
        <v>22</v>
      </c>
      <c r="E45" s="36">
        <v>202211041</v>
      </c>
      <c r="F45" s="36" t="s">
        <v>23</v>
      </c>
      <c r="G45" s="36">
        <v>1</v>
      </c>
      <c r="H45" s="36" t="s">
        <v>24</v>
      </c>
      <c r="I45" s="36" t="s">
        <v>24</v>
      </c>
      <c r="J45" s="36" t="s">
        <v>37</v>
      </c>
      <c r="K45" s="36" t="s">
        <v>24</v>
      </c>
      <c r="L45" s="36" t="s">
        <v>27</v>
      </c>
      <c r="M45" s="36" t="s">
        <v>184</v>
      </c>
      <c r="N45" s="36" t="s">
        <v>29</v>
      </c>
      <c r="O45" s="39" t="s">
        <v>185</v>
      </c>
      <c r="P45" s="36" t="s">
        <v>182</v>
      </c>
      <c r="Q45" s="36"/>
    </row>
    <row r="46" ht="43" customHeight="1" spans="1:17">
      <c r="A46" s="36">
        <v>42</v>
      </c>
      <c r="B46" s="36" t="s">
        <v>179</v>
      </c>
      <c r="C46" s="36" t="s">
        <v>129</v>
      </c>
      <c r="D46" s="36" t="s">
        <v>22</v>
      </c>
      <c r="E46" s="36">
        <v>202211042</v>
      </c>
      <c r="F46" s="36" t="s">
        <v>23</v>
      </c>
      <c r="G46" s="36">
        <v>1</v>
      </c>
      <c r="H46" s="36" t="s">
        <v>24</v>
      </c>
      <c r="I46" s="36" t="s">
        <v>24</v>
      </c>
      <c r="J46" s="36" t="s">
        <v>37</v>
      </c>
      <c r="K46" s="36" t="s">
        <v>24</v>
      </c>
      <c r="L46" s="36" t="s">
        <v>27</v>
      </c>
      <c r="M46" s="36" t="s">
        <v>92</v>
      </c>
      <c r="N46" s="36" t="s">
        <v>29</v>
      </c>
      <c r="O46" s="39" t="s">
        <v>186</v>
      </c>
      <c r="P46" s="36" t="s">
        <v>182</v>
      </c>
      <c r="Q46" s="36"/>
    </row>
    <row r="47" ht="43" customHeight="1" spans="1:17">
      <c r="A47" s="36">
        <v>43</v>
      </c>
      <c r="B47" s="36" t="s">
        <v>179</v>
      </c>
      <c r="C47" s="36" t="s">
        <v>129</v>
      </c>
      <c r="D47" s="36" t="s">
        <v>22</v>
      </c>
      <c r="E47" s="36">
        <v>202211043</v>
      </c>
      <c r="F47" s="36" t="s">
        <v>23</v>
      </c>
      <c r="G47" s="36">
        <v>1</v>
      </c>
      <c r="H47" s="36" t="s">
        <v>24</v>
      </c>
      <c r="I47" s="36" t="s">
        <v>24</v>
      </c>
      <c r="J47" s="36" t="s">
        <v>37</v>
      </c>
      <c r="K47" s="36" t="s">
        <v>24</v>
      </c>
      <c r="L47" s="36" t="s">
        <v>27</v>
      </c>
      <c r="M47" s="36" t="s">
        <v>187</v>
      </c>
      <c r="N47" s="36" t="s">
        <v>29</v>
      </c>
      <c r="O47" s="39" t="s">
        <v>188</v>
      </c>
      <c r="P47" s="36" t="s">
        <v>182</v>
      </c>
      <c r="Q47" s="36"/>
    </row>
    <row r="48" ht="36" customHeight="1" spans="1:17">
      <c r="A48" s="36">
        <v>44</v>
      </c>
      <c r="B48" s="36" t="s">
        <v>189</v>
      </c>
      <c r="C48" s="36" t="s">
        <v>125</v>
      </c>
      <c r="D48" s="36" t="s">
        <v>22</v>
      </c>
      <c r="E48" s="36">
        <v>202211044</v>
      </c>
      <c r="F48" s="36" t="s">
        <v>23</v>
      </c>
      <c r="G48" s="36">
        <v>2</v>
      </c>
      <c r="H48" s="36" t="s">
        <v>24</v>
      </c>
      <c r="I48" s="36" t="s">
        <v>24</v>
      </c>
      <c r="J48" s="36" t="s">
        <v>25</v>
      </c>
      <c r="K48" s="36" t="s">
        <v>38</v>
      </c>
      <c r="L48" s="36" t="s">
        <v>27</v>
      </c>
      <c r="M48" s="36" t="s">
        <v>77</v>
      </c>
      <c r="N48" s="52"/>
      <c r="O48" s="39" t="s">
        <v>190</v>
      </c>
      <c r="P48" s="36" t="s">
        <v>191</v>
      </c>
      <c r="Q48" s="36"/>
    </row>
    <row r="49" ht="36" customHeight="1" spans="1:17">
      <c r="A49" s="36">
        <v>45</v>
      </c>
      <c r="B49" s="36" t="s">
        <v>192</v>
      </c>
      <c r="C49" s="36" t="s">
        <v>125</v>
      </c>
      <c r="D49" s="36" t="s">
        <v>22</v>
      </c>
      <c r="E49" s="36">
        <v>202211045</v>
      </c>
      <c r="F49" s="36" t="s">
        <v>23</v>
      </c>
      <c r="G49" s="36">
        <v>1</v>
      </c>
      <c r="H49" s="36" t="s">
        <v>24</v>
      </c>
      <c r="I49" s="36" t="s">
        <v>24</v>
      </c>
      <c r="J49" s="36" t="s">
        <v>25</v>
      </c>
      <c r="K49" s="36" t="s">
        <v>24</v>
      </c>
      <c r="L49" s="36" t="s">
        <v>27</v>
      </c>
      <c r="M49" s="36" t="s">
        <v>77</v>
      </c>
      <c r="N49" s="36"/>
      <c r="O49" s="39" t="s">
        <v>193</v>
      </c>
      <c r="P49" s="36" t="s">
        <v>194</v>
      </c>
      <c r="Q49" s="36"/>
    </row>
    <row r="50" ht="41" customHeight="1" spans="1:17">
      <c r="A50" s="36">
        <v>46</v>
      </c>
      <c r="B50" s="36" t="s">
        <v>192</v>
      </c>
      <c r="C50" s="36" t="s">
        <v>125</v>
      </c>
      <c r="D50" s="36" t="s">
        <v>170</v>
      </c>
      <c r="E50" s="36">
        <v>202211046</v>
      </c>
      <c r="F50" s="36" t="s">
        <v>23</v>
      </c>
      <c r="G50" s="36">
        <v>1</v>
      </c>
      <c r="H50" s="36" t="s">
        <v>24</v>
      </c>
      <c r="I50" s="36" t="s">
        <v>24</v>
      </c>
      <c r="J50" s="36" t="s">
        <v>25</v>
      </c>
      <c r="K50" s="36" t="s">
        <v>24</v>
      </c>
      <c r="L50" s="36" t="s">
        <v>27</v>
      </c>
      <c r="M50" s="36" t="s">
        <v>173</v>
      </c>
      <c r="N50" s="36"/>
      <c r="O50" s="39" t="s">
        <v>195</v>
      </c>
      <c r="P50" s="36" t="s">
        <v>194</v>
      </c>
      <c r="Q50" s="36"/>
    </row>
    <row r="51" ht="39" customHeight="1" spans="1:17">
      <c r="A51" s="36">
        <v>47</v>
      </c>
      <c r="B51" s="36" t="s">
        <v>192</v>
      </c>
      <c r="C51" s="36" t="s">
        <v>196</v>
      </c>
      <c r="D51" s="36" t="s">
        <v>197</v>
      </c>
      <c r="E51" s="36">
        <v>202211047</v>
      </c>
      <c r="F51" s="36" t="s">
        <v>23</v>
      </c>
      <c r="G51" s="36">
        <v>1</v>
      </c>
      <c r="H51" s="36" t="s">
        <v>24</v>
      </c>
      <c r="I51" s="36" t="s">
        <v>24</v>
      </c>
      <c r="J51" s="36" t="s">
        <v>25</v>
      </c>
      <c r="K51" s="36" t="s">
        <v>24</v>
      </c>
      <c r="L51" s="36" t="s">
        <v>27</v>
      </c>
      <c r="M51" s="36" t="s">
        <v>198</v>
      </c>
      <c r="N51" s="36"/>
      <c r="O51" s="39" t="s">
        <v>199</v>
      </c>
      <c r="P51" s="36" t="s">
        <v>194</v>
      </c>
      <c r="Q51" s="36"/>
    </row>
    <row r="52" ht="39" customHeight="1" spans="1:17">
      <c r="A52" s="36">
        <v>48</v>
      </c>
      <c r="B52" s="36" t="s">
        <v>192</v>
      </c>
      <c r="C52" s="36" t="s">
        <v>200</v>
      </c>
      <c r="D52" s="36" t="s">
        <v>170</v>
      </c>
      <c r="E52" s="36">
        <v>202211048</v>
      </c>
      <c r="F52" s="36" t="s">
        <v>23</v>
      </c>
      <c r="G52" s="36">
        <v>1</v>
      </c>
      <c r="H52" s="36" t="s">
        <v>24</v>
      </c>
      <c r="I52" s="36" t="s">
        <v>24</v>
      </c>
      <c r="J52" s="36" t="s">
        <v>37</v>
      </c>
      <c r="K52" s="36" t="s">
        <v>201</v>
      </c>
      <c r="L52" s="36" t="s">
        <v>27</v>
      </c>
      <c r="M52" s="36" t="s">
        <v>202</v>
      </c>
      <c r="N52" s="36"/>
      <c r="O52" s="39" t="s">
        <v>203</v>
      </c>
      <c r="P52" s="36" t="s">
        <v>194</v>
      </c>
      <c r="Q52" s="36"/>
    </row>
    <row r="53" ht="40" customHeight="1" spans="1:17">
      <c r="A53" s="36">
        <v>49</v>
      </c>
      <c r="B53" s="36" t="s">
        <v>192</v>
      </c>
      <c r="C53" s="36" t="s">
        <v>204</v>
      </c>
      <c r="D53" s="36" t="s">
        <v>197</v>
      </c>
      <c r="E53" s="36">
        <v>202211049</v>
      </c>
      <c r="F53" s="36" t="s">
        <v>23</v>
      </c>
      <c r="G53" s="36">
        <v>1</v>
      </c>
      <c r="H53" s="36" t="s">
        <v>24</v>
      </c>
      <c r="I53" s="36" t="s">
        <v>24</v>
      </c>
      <c r="J53" s="36" t="s">
        <v>37</v>
      </c>
      <c r="K53" s="36" t="s">
        <v>205</v>
      </c>
      <c r="L53" s="36" t="s">
        <v>27</v>
      </c>
      <c r="M53" s="36" t="s">
        <v>206</v>
      </c>
      <c r="N53" s="36"/>
      <c r="O53" s="39" t="s">
        <v>207</v>
      </c>
      <c r="P53" s="36" t="s">
        <v>194</v>
      </c>
      <c r="Q53" s="36"/>
    </row>
    <row r="54" ht="43" customHeight="1" spans="1:17">
      <c r="A54" s="36">
        <v>50</v>
      </c>
      <c r="B54" s="36" t="s">
        <v>192</v>
      </c>
      <c r="C54" s="36" t="s">
        <v>208</v>
      </c>
      <c r="D54" s="36" t="s">
        <v>197</v>
      </c>
      <c r="E54" s="36">
        <v>202211050</v>
      </c>
      <c r="F54" s="36" t="s">
        <v>71</v>
      </c>
      <c r="G54" s="36">
        <v>1</v>
      </c>
      <c r="H54" s="36" t="s">
        <v>24</v>
      </c>
      <c r="I54" s="36" t="s">
        <v>24</v>
      </c>
      <c r="J54" s="36" t="s">
        <v>25</v>
      </c>
      <c r="K54" s="36" t="s">
        <v>209</v>
      </c>
      <c r="L54" s="36" t="s">
        <v>27</v>
      </c>
      <c r="M54" s="36" t="s">
        <v>210</v>
      </c>
      <c r="N54" s="36"/>
      <c r="O54" s="39" t="s">
        <v>211</v>
      </c>
      <c r="P54" s="36" t="s">
        <v>194</v>
      </c>
      <c r="Q54" s="36"/>
    </row>
    <row r="55" ht="43" customHeight="1" spans="1:17">
      <c r="A55" s="36">
        <v>51</v>
      </c>
      <c r="B55" s="36" t="s">
        <v>192</v>
      </c>
      <c r="C55" s="36" t="s">
        <v>208</v>
      </c>
      <c r="D55" s="36" t="s">
        <v>197</v>
      </c>
      <c r="E55" s="36">
        <v>202211051</v>
      </c>
      <c r="F55" s="36" t="s">
        <v>71</v>
      </c>
      <c r="G55" s="36">
        <v>1</v>
      </c>
      <c r="H55" s="36" t="s">
        <v>24</v>
      </c>
      <c r="I55" s="36" t="s">
        <v>24</v>
      </c>
      <c r="J55" s="36" t="s">
        <v>25</v>
      </c>
      <c r="K55" s="36" t="s">
        <v>212</v>
      </c>
      <c r="L55" s="36" t="s">
        <v>27</v>
      </c>
      <c r="M55" s="36" t="s">
        <v>210</v>
      </c>
      <c r="N55" s="36"/>
      <c r="O55" s="39" t="s">
        <v>213</v>
      </c>
      <c r="P55" s="36" t="s">
        <v>194</v>
      </c>
      <c r="Q55" s="36"/>
    </row>
    <row r="56" ht="24" spans="1:17">
      <c r="A56" s="36">
        <v>52</v>
      </c>
      <c r="B56" s="36" t="s">
        <v>214</v>
      </c>
      <c r="C56" s="36" t="s">
        <v>215</v>
      </c>
      <c r="D56" s="36" t="s">
        <v>22</v>
      </c>
      <c r="E56" s="36">
        <v>202211052</v>
      </c>
      <c r="F56" s="36" t="s">
        <v>71</v>
      </c>
      <c r="G56" s="36">
        <v>1</v>
      </c>
      <c r="H56" s="36" t="s">
        <v>24</v>
      </c>
      <c r="I56" s="36" t="s">
        <v>24</v>
      </c>
      <c r="J56" s="36" t="s">
        <v>37</v>
      </c>
      <c r="K56" s="36" t="s">
        <v>24</v>
      </c>
      <c r="L56" s="36" t="s">
        <v>27</v>
      </c>
      <c r="M56" s="36" t="s">
        <v>216</v>
      </c>
      <c r="N56" s="52"/>
      <c r="O56" s="39" t="s">
        <v>217</v>
      </c>
      <c r="P56" s="36" t="s">
        <v>218</v>
      </c>
      <c r="Q56" s="36"/>
    </row>
    <row r="57" ht="36" spans="1:17">
      <c r="A57" s="36">
        <v>53</v>
      </c>
      <c r="B57" s="36" t="s">
        <v>219</v>
      </c>
      <c r="C57" s="36" t="s">
        <v>125</v>
      </c>
      <c r="D57" s="36" t="s">
        <v>170</v>
      </c>
      <c r="E57" s="36">
        <v>202211053</v>
      </c>
      <c r="F57" s="36" t="s">
        <v>71</v>
      </c>
      <c r="G57" s="36">
        <v>1</v>
      </c>
      <c r="H57" s="36" t="s">
        <v>24</v>
      </c>
      <c r="I57" s="36" t="s">
        <v>24</v>
      </c>
      <c r="J57" s="36" t="s">
        <v>25</v>
      </c>
      <c r="K57" s="36" t="s">
        <v>24</v>
      </c>
      <c r="L57" s="36" t="s">
        <v>27</v>
      </c>
      <c r="M57" s="36" t="s">
        <v>87</v>
      </c>
      <c r="N57" s="36" t="s">
        <v>54</v>
      </c>
      <c r="O57" s="39" t="s">
        <v>220</v>
      </c>
      <c r="P57" s="36" t="s">
        <v>221</v>
      </c>
      <c r="Q57" s="36"/>
    </row>
    <row r="58" ht="36" spans="1:17">
      <c r="A58" s="36">
        <v>54</v>
      </c>
      <c r="B58" s="36" t="s">
        <v>219</v>
      </c>
      <c r="C58" s="36" t="s">
        <v>222</v>
      </c>
      <c r="D58" s="36" t="s">
        <v>170</v>
      </c>
      <c r="E58" s="36">
        <v>202211054</v>
      </c>
      <c r="F58" s="36" t="s">
        <v>71</v>
      </c>
      <c r="G58" s="36">
        <v>1</v>
      </c>
      <c r="H58" s="36" t="s">
        <v>24</v>
      </c>
      <c r="I58" s="36" t="s">
        <v>24</v>
      </c>
      <c r="J58" s="36" t="s">
        <v>25</v>
      </c>
      <c r="K58" s="36" t="s">
        <v>24</v>
      </c>
      <c r="L58" s="36" t="s">
        <v>27</v>
      </c>
      <c r="M58" s="36" t="s">
        <v>223</v>
      </c>
      <c r="N58" s="36" t="s">
        <v>54</v>
      </c>
      <c r="O58" s="39" t="s">
        <v>224</v>
      </c>
      <c r="P58" s="36" t="s">
        <v>221</v>
      </c>
      <c r="Q58" s="36"/>
    </row>
    <row r="59" s="42" customFormat="1" ht="41" customHeight="1" spans="1:17">
      <c r="A59" s="36">
        <v>55</v>
      </c>
      <c r="B59" s="36" t="s">
        <v>225</v>
      </c>
      <c r="C59" s="36" t="s">
        <v>125</v>
      </c>
      <c r="D59" s="36" t="s">
        <v>22</v>
      </c>
      <c r="E59" s="36">
        <v>202211055</v>
      </c>
      <c r="F59" s="36" t="s">
        <v>71</v>
      </c>
      <c r="G59" s="36">
        <v>1</v>
      </c>
      <c r="H59" s="36" t="s">
        <v>24</v>
      </c>
      <c r="I59" s="36" t="s">
        <v>24</v>
      </c>
      <c r="J59" s="36" t="s">
        <v>25</v>
      </c>
      <c r="K59" s="36" t="s">
        <v>226</v>
      </c>
      <c r="L59" s="36" t="s">
        <v>27</v>
      </c>
      <c r="M59" s="36" t="s">
        <v>87</v>
      </c>
      <c r="N59" s="36"/>
      <c r="O59" s="39" t="s">
        <v>227</v>
      </c>
      <c r="P59" s="36" t="s">
        <v>228</v>
      </c>
      <c r="Q59" s="36"/>
    </row>
    <row r="60" ht="47" customHeight="1" spans="1:17">
      <c r="A60" s="36">
        <v>56</v>
      </c>
      <c r="B60" s="36" t="s">
        <v>229</v>
      </c>
      <c r="C60" s="36" t="s">
        <v>143</v>
      </c>
      <c r="D60" s="36" t="s">
        <v>170</v>
      </c>
      <c r="E60" s="36">
        <v>202211056</v>
      </c>
      <c r="F60" s="36" t="s">
        <v>71</v>
      </c>
      <c r="G60" s="36">
        <v>1</v>
      </c>
      <c r="H60" s="36" t="s">
        <v>24</v>
      </c>
      <c r="I60" s="36" t="s">
        <v>24</v>
      </c>
      <c r="J60" s="36" t="s">
        <v>25</v>
      </c>
      <c r="K60" s="36" t="s">
        <v>38</v>
      </c>
      <c r="L60" s="36" t="s">
        <v>27</v>
      </c>
      <c r="M60" s="36" t="s">
        <v>77</v>
      </c>
      <c r="N60" s="36"/>
      <c r="O60" s="39" t="s">
        <v>230</v>
      </c>
      <c r="P60" s="36" t="s">
        <v>231</v>
      </c>
      <c r="Q60" s="36"/>
    </row>
    <row r="61" ht="38" customHeight="1" spans="1:17">
      <c r="A61" s="36">
        <v>57</v>
      </c>
      <c r="B61" s="36" t="s">
        <v>229</v>
      </c>
      <c r="C61" s="36" t="s">
        <v>232</v>
      </c>
      <c r="D61" s="36" t="s">
        <v>170</v>
      </c>
      <c r="E61" s="36">
        <v>202211057</v>
      </c>
      <c r="F61" s="36" t="s">
        <v>71</v>
      </c>
      <c r="G61" s="36">
        <v>2</v>
      </c>
      <c r="H61" s="36" t="s">
        <v>24</v>
      </c>
      <c r="I61" s="36" t="s">
        <v>24</v>
      </c>
      <c r="J61" s="36" t="s">
        <v>25</v>
      </c>
      <c r="K61" s="36" t="s">
        <v>24</v>
      </c>
      <c r="L61" s="36" t="s">
        <v>27</v>
      </c>
      <c r="M61" s="36"/>
      <c r="N61" s="36"/>
      <c r="O61" s="39" t="s">
        <v>233</v>
      </c>
      <c r="P61" s="36" t="s">
        <v>231</v>
      </c>
      <c r="Q61" s="36"/>
    </row>
    <row r="62" ht="39" customHeight="1" spans="1:17">
      <c r="A62" s="36">
        <v>58</v>
      </c>
      <c r="B62" s="36" t="s">
        <v>229</v>
      </c>
      <c r="C62" s="36" t="s">
        <v>234</v>
      </c>
      <c r="D62" s="36" t="s">
        <v>22</v>
      </c>
      <c r="E62" s="36">
        <v>202211058</v>
      </c>
      <c r="F62" s="36" t="s">
        <v>71</v>
      </c>
      <c r="G62" s="36">
        <v>1</v>
      </c>
      <c r="H62" s="36" t="s">
        <v>24</v>
      </c>
      <c r="I62" s="36" t="s">
        <v>24</v>
      </c>
      <c r="J62" s="36" t="s">
        <v>25</v>
      </c>
      <c r="K62" s="36" t="s">
        <v>76</v>
      </c>
      <c r="L62" s="36" t="s">
        <v>27</v>
      </c>
      <c r="M62" s="36" t="s">
        <v>235</v>
      </c>
      <c r="N62" s="36"/>
      <c r="O62" s="39" t="s">
        <v>236</v>
      </c>
      <c r="P62" s="36" t="s">
        <v>231</v>
      </c>
      <c r="Q62" s="36"/>
    </row>
    <row r="63" ht="36" customHeight="1" spans="1:17">
      <c r="A63" s="36">
        <v>59</v>
      </c>
      <c r="B63" s="36" t="s">
        <v>229</v>
      </c>
      <c r="C63" s="36" t="s">
        <v>234</v>
      </c>
      <c r="D63" s="36" t="s">
        <v>48</v>
      </c>
      <c r="E63" s="36">
        <v>202211059</v>
      </c>
      <c r="F63" s="36" t="s">
        <v>71</v>
      </c>
      <c r="G63" s="36">
        <v>1</v>
      </c>
      <c r="H63" s="36" t="s">
        <v>24</v>
      </c>
      <c r="I63" s="36" t="s">
        <v>24</v>
      </c>
      <c r="J63" s="36" t="s">
        <v>25</v>
      </c>
      <c r="K63" s="36" t="s">
        <v>24</v>
      </c>
      <c r="L63" s="36" t="s">
        <v>27</v>
      </c>
      <c r="M63" s="36"/>
      <c r="N63" s="36"/>
      <c r="O63" s="39" t="s">
        <v>237</v>
      </c>
      <c r="P63" s="36" t="s">
        <v>231</v>
      </c>
      <c r="Q63" s="36"/>
    </row>
    <row r="64" ht="54" customHeight="1" spans="1:17">
      <c r="A64" s="36">
        <v>60</v>
      </c>
      <c r="B64" s="36" t="s">
        <v>238</v>
      </c>
      <c r="C64" s="36" t="s">
        <v>125</v>
      </c>
      <c r="D64" s="36" t="s">
        <v>170</v>
      </c>
      <c r="E64" s="36">
        <v>202211060</v>
      </c>
      <c r="F64" s="36" t="s">
        <v>71</v>
      </c>
      <c r="G64" s="36">
        <v>1</v>
      </c>
      <c r="H64" s="36" t="s">
        <v>24</v>
      </c>
      <c r="I64" s="36" t="s">
        <v>24</v>
      </c>
      <c r="J64" s="36" t="s">
        <v>25</v>
      </c>
      <c r="K64" s="36" t="s">
        <v>239</v>
      </c>
      <c r="L64" s="36" t="s">
        <v>27</v>
      </c>
      <c r="M64" s="36" t="s">
        <v>240</v>
      </c>
      <c r="N64" s="36" t="s">
        <v>241</v>
      </c>
      <c r="O64" s="39" t="s">
        <v>242</v>
      </c>
      <c r="P64" s="36" t="s">
        <v>243</v>
      </c>
      <c r="Q64" s="36"/>
    </row>
    <row r="65" ht="58" customHeight="1" spans="1:17">
      <c r="A65" s="36">
        <v>61</v>
      </c>
      <c r="B65" s="36" t="s">
        <v>244</v>
      </c>
      <c r="C65" s="36" t="s">
        <v>125</v>
      </c>
      <c r="D65" s="36" t="s">
        <v>22</v>
      </c>
      <c r="E65" s="36">
        <v>202211061</v>
      </c>
      <c r="F65" s="36" t="s">
        <v>71</v>
      </c>
      <c r="G65" s="36">
        <v>1</v>
      </c>
      <c r="H65" s="36" t="s">
        <v>24</v>
      </c>
      <c r="I65" s="36" t="s">
        <v>24</v>
      </c>
      <c r="J65" s="36" t="s">
        <v>25</v>
      </c>
      <c r="K65" s="36" t="s">
        <v>24</v>
      </c>
      <c r="L65" s="36" t="s">
        <v>27</v>
      </c>
      <c r="M65" s="36" t="s">
        <v>87</v>
      </c>
      <c r="N65" s="36"/>
      <c r="O65" s="39" t="s">
        <v>245</v>
      </c>
      <c r="P65" s="36" t="s">
        <v>246</v>
      </c>
      <c r="Q65" s="36"/>
    </row>
    <row r="66" ht="41" customHeight="1" spans="1:17">
      <c r="A66" s="36">
        <v>62</v>
      </c>
      <c r="B66" s="36" t="s">
        <v>247</v>
      </c>
      <c r="C66" s="36" t="s">
        <v>125</v>
      </c>
      <c r="D66" s="36" t="s">
        <v>48</v>
      </c>
      <c r="E66" s="36">
        <v>202211062</v>
      </c>
      <c r="F66" s="36" t="s">
        <v>71</v>
      </c>
      <c r="G66" s="36">
        <v>1</v>
      </c>
      <c r="H66" s="36" t="s">
        <v>24</v>
      </c>
      <c r="I66" s="36" t="s">
        <v>24</v>
      </c>
      <c r="J66" s="36" t="s">
        <v>25</v>
      </c>
      <c r="K66" s="36" t="s">
        <v>24</v>
      </c>
      <c r="L66" s="36" t="s">
        <v>27</v>
      </c>
      <c r="M66" s="36" t="s">
        <v>87</v>
      </c>
      <c r="N66" s="36"/>
      <c r="O66" s="39" t="s">
        <v>248</v>
      </c>
      <c r="P66" s="36" t="s">
        <v>249</v>
      </c>
      <c r="Q66" s="36"/>
    </row>
    <row r="67" ht="52" customHeight="1" spans="1:17">
      <c r="A67" s="36">
        <v>63</v>
      </c>
      <c r="B67" s="36" t="s">
        <v>250</v>
      </c>
      <c r="C67" s="36" t="s">
        <v>251</v>
      </c>
      <c r="D67" s="36" t="s">
        <v>170</v>
      </c>
      <c r="E67" s="36">
        <v>202211063</v>
      </c>
      <c r="F67" s="36" t="s">
        <v>71</v>
      </c>
      <c r="G67" s="36">
        <v>1</v>
      </c>
      <c r="H67" s="36" t="s">
        <v>24</v>
      </c>
      <c r="I67" s="36" t="s">
        <v>24</v>
      </c>
      <c r="J67" s="36" t="s">
        <v>25</v>
      </c>
      <c r="K67" s="36" t="s">
        <v>24</v>
      </c>
      <c r="L67" s="36" t="s">
        <v>27</v>
      </c>
      <c r="M67" s="36" t="s">
        <v>45</v>
      </c>
      <c r="N67" s="36" t="s">
        <v>29</v>
      </c>
      <c r="O67" s="39" t="s">
        <v>252</v>
      </c>
      <c r="P67" s="36" t="s">
        <v>253</v>
      </c>
      <c r="Q67" s="36"/>
    </row>
    <row r="68" spans="1:17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Q68" s="53"/>
    </row>
    <row r="69" spans="1:17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Q69" s="53"/>
    </row>
    <row r="70" spans="1:17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Q70" s="53"/>
    </row>
    <row r="71" spans="1:17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  <c r="Q71" s="53"/>
    </row>
    <row r="72" spans="1:17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  <c r="Q72" s="53"/>
    </row>
    <row r="73" spans="1:17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  <c r="Q73" s="53"/>
    </row>
    <row r="74" spans="1:17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  <c r="Q74" s="53"/>
    </row>
    <row r="75" spans="1:17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  <c r="Q75" s="53"/>
    </row>
    <row r="76" spans="1:17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Q76" s="53"/>
    </row>
    <row r="77" spans="1:17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  <c r="Q77" s="53"/>
    </row>
    <row r="78" spans="1:17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  <c r="Q78" s="53"/>
    </row>
    <row r="79" spans="1:17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  <c r="Q79" s="53"/>
    </row>
    <row r="80" spans="1:17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  <c r="Q80" s="53"/>
    </row>
    <row r="81" spans="1:17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  <c r="Q81" s="53"/>
    </row>
    <row r="82" spans="1:17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  <c r="Q82" s="53"/>
    </row>
    <row r="83" spans="1:17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  <c r="Q83" s="53"/>
    </row>
    <row r="84" spans="1:17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  <c r="Q84" s="53"/>
    </row>
    <row r="85" spans="1:17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  <c r="Q85" s="53"/>
    </row>
    <row r="86" spans="1:17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  <c r="Q86" s="53"/>
    </row>
    <row r="87" spans="1:17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  <c r="Q87" s="53"/>
    </row>
    <row r="88" spans="1:17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  <c r="Q88" s="53"/>
    </row>
  </sheetData>
  <mergeCells count="13">
    <mergeCell ref="A1:B1"/>
    <mergeCell ref="A2:Q2"/>
    <mergeCell ref="H3:N3"/>
    <mergeCell ref="A3:A4"/>
    <mergeCell ref="B3:B4"/>
    <mergeCell ref="C3:C4"/>
    <mergeCell ref="D3:D4"/>
    <mergeCell ref="E3:E4"/>
    <mergeCell ref="F3:F4"/>
    <mergeCell ref="G3:G4"/>
    <mergeCell ref="O3:O4"/>
    <mergeCell ref="P3:P4"/>
    <mergeCell ref="Q3:Q4"/>
  </mergeCells>
  <pageMargins left="0.393055555555556" right="0.393055555555556" top="0.393055555555556" bottom="0.393055555555556" header="0.5" footer="0.314583333333333"/>
  <pageSetup paperSize="9" scale="73" fitToHeight="0" orientation="landscape" horizontalDpi="600"/>
  <headerFooter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5"/>
  <sheetViews>
    <sheetView tabSelected="1" view="pageBreakPreview" zoomScale="115" zoomScaleNormal="85" workbookViewId="0">
      <selection activeCell="P8" sqref="P8"/>
    </sheetView>
  </sheetViews>
  <sheetFormatPr defaultColWidth="9" defaultRowHeight="46" customHeight="1"/>
  <cols>
    <col min="1" max="1" width="4.25" style="26" customWidth="1"/>
    <col min="2" max="2" width="14.1666666666667" style="26" customWidth="1"/>
    <col min="3" max="3" width="11.375" style="26" customWidth="1"/>
    <col min="4" max="4" width="10.6416666666667" style="26" customWidth="1"/>
    <col min="5" max="5" width="9.625" style="26" customWidth="1"/>
    <col min="6" max="6" width="8" style="26" customWidth="1"/>
    <col min="7" max="7" width="6.125" style="26" customWidth="1"/>
    <col min="8" max="8" width="5" style="26" customWidth="1"/>
    <col min="9" max="9" width="5.325" style="26" customWidth="1"/>
    <col min="10" max="10" width="7.06666666666667" style="26" customWidth="1"/>
    <col min="11" max="11" width="18.375" style="26" customWidth="1"/>
    <col min="12" max="12" width="7.275" style="26" customWidth="1"/>
    <col min="13" max="13" width="15.2083333333333" style="26" customWidth="1"/>
    <col min="14" max="14" width="28.125" style="26" customWidth="1"/>
    <col min="15" max="15" width="33.2583333333333" style="26" customWidth="1"/>
    <col min="16" max="16" width="12.125" style="26" customWidth="1"/>
    <col min="17" max="17" width="8.75" style="26" customWidth="1"/>
    <col min="18" max="18" width="9" style="26" customWidth="1"/>
    <col min="19" max="16384" width="9" style="26"/>
  </cols>
  <sheetData>
    <row r="1" s="26" customFormat="1" ht="22" customHeight="1" spans="1:2">
      <c r="A1" s="30" t="s">
        <v>254</v>
      </c>
      <c r="B1" s="30"/>
    </row>
    <row r="2" s="26" customFormat="1" ht="28" customHeight="1" spans="1:17">
      <c r="A2" s="31" t="s">
        <v>255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Q2" s="31"/>
    </row>
    <row r="3" s="27" customFormat="1" ht="32" customHeight="1" spans="1:17">
      <c r="A3" s="32" t="s">
        <v>2</v>
      </c>
      <c r="B3" s="32" t="s">
        <v>3</v>
      </c>
      <c r="C3" s="32" t="s">
        <v>4</v>
      </c>
      <c r="D3" s="32" t="s">
        <v>256</v>
      </c>
      <c r="E3" s="33" t="s">
        <v>6</v>
      </c>
      <c r="F3" s="32" t="s">
        <v>257</v>
      </c>
      <c r="G3" s="32" t="s">
        <v>8</v>
      </c>
      <c r="H3" s="32" t="s">
        <v>258</v>
      </c>
      <c r="I3" s="32"/>
      <c r="J3" s="32"/>
      <c r="K3" s="32"/>
      <c r="L3" s="32"/>
      <c r="M3" s="32"/>
      <c r="N3" s="32"/>
      <c r="O3" s="32" t="s">
        <v>259</v>
      </c>
      <c r="P3" s="37" t="s">
        <v>11</v>
      </c>
      <c r="Q3" s="32" t="s">
        <v>12</v>
      </c>
    </row>
    <row r="4" s="27" customFormat="1" ht="14" customHeight="1" spans="1:17">
      <c r="A4" s="32"/>
      <c r="B4" s="32"/>
      <c r="C4" s="32"/>
      <c r="D4" s="32"/>
      <c r="E4" s="34"/>
      <c r="F4" s="32"/>
      <c r="G4" s="32"/>
      <c r="H4" s="32" t="s">
        <v>13</v>
      </c>
      <c r="I4" s="32" t="s">
        <v>14</v>
      </c>
      <c r="J4" s="32" t="s">
        <v>15</v>
      </c>
      <c r="K4" s="32" t="s">
        <v>16</v>
      </c>
      <c r="L4" s="32" t="s">
        <v>17</v>
      </c>
      <c r="M4" s="32" t="s">
        <v>18</v>
      </c>
      <c r="N4" s="32" t="s">
        <v>19</v>
      </c>
      <c r="O4" s="32"/>
      <c r="P4" s="37"/>
      <c r="Q4" s="32"/>
    </row>
    <row r="5" s="27" customFormat="1" ht="16" customHeight="1" spans="1:17">
      <c r="A5" s="32"/>
      <c r="B5" s="32"/>
      <c r="C5" s="32"/>
      <c r="D5" s="32"/>
      <c r="E5" s="35"/>
      <c r="F5" s="32"/>
      <c r="G5" s="32"/>
      <c r="H5" s="32"/>
      <c r="I5" s="32"/>
      <c r="J5" s="32"/>
      <c r="K5" s="32"/>
      <c r="L5" s="32"/>
      <c r="M5" s="32"/>
      <c r="N5" s="32"/>
      <c r="O5" s="32"/>
      <c r="P5" s="37"/>
      <c r="Q5" s="32"/>
    </row>
    <row r="6" s="27" customFormat="1" ht="50" customHeight="1" spans="1:17">
      <c r="A6" s="36">
        <v>1</v>
      </c>
      <c r="B6" s="36" t="s">
        <v>260</v>
      </c>
      <c r="C6" s="36" t="s">
        <v>261</v>
      </c>
      <c r="D6" s="36" t="s">
        <v>262</v>
      </c>
      <c r="E6" s="36">
        <v>202212001</v>
      </c>
      <c r="F6" s="36" t="s">
        <v>263</v>
      </c>
      <c r="G6" s="36">
        <v>1</v>
      </c>
      <c r="H6" s="36" t="s">
        <v>35</v>
      </c>
      <c r="I6" s="36" t="s">
        <v>24</v>
      </c>
      <c r="J6" s="36" t="s">
        <v>25</v>
      </c>
      <c r="K6" s="36" t="s">
        <v>264</v>
      </c>
      <c r="L6" s="38" t="s">
        <v>265</v>
      </c>
      <c r="M6" s="36" t="s">
        <v>266</v>
      </c>
      <c r="N6" s="36" t="s">
        <v>29</v>
      </c>
      <c r="O6" s="39" t="s">
        <v>267</v>
      </c>
      <c r="P6" s="40" t="s">
        <v>31</v>
      </c>
      <c r="Q6" s="36"/>
    </row>
    <row r="7" s="27" customFormat="1" ht="42" customHeight="1" spans="1:17">
      <c r="A7" s="36">
        <v>2</v>
      </c>
      <c r="B7" s="36" t="s">
        <v>268</v>
      </c>
      <c r="C7" s="36" t="s">
        <v>43</v>
      </c>
      <c r="D7" s="36" t="s">
        <v>269</v>
      </c>
      <c r="E7" s="36">
        <v>202212002</v>
      </c>
      <c r="F7" s="36" t="s">
        <v>263</v>
      </c>
      <c r="G7" s="36">
        <v>1</v>
      </c>
      <c r="H7" s="36" t="s">
        <v>24</v>
      </c>
      <c r="I7" s="36" t="s">
        <v>24</v>
      </c>
      <c r="J7" s="36" t="s">
        <v>25</v>
      </c>
      <c r="K7" s="36" t="s">
        <v>270</v>
      </c>
      <c r="L7" s="38" t="s">
        <v>265</v>
      </c>
      <c r="M7" s="36" t="s">
        <v>271</v>
      </c>
      <c r="N7" s="36" t="s">
        <v>54</v>
      </c>
      <c r="O7" s="39"/>
      <c r="P7" s="40" t="s">
        <v>272</v>
      </c>
      <c r="Q7" s="36"/>
    </row>
    <row r="8" s="27" customFormat="1" ht="42" customHeight="1" spans="1:17">
      <c r="A8" s="36">
        <v>3</v>
      </c>
      <c r="B8" s="36" t="s">
        <v>219</v>
      </c>
      <c r="C8" s="36" t="s">
        <v>273</v>
      </c>
      <c r="D8" s="36" t="s">
        <v>262</v>
      </c>
      <c r="E8" s="36">
        <v>202212003</v>
      </c>
      <c r="F8" s="36" t="s">
        <v>263</v>
      </c>
      <c r="G8" s="36">
        <v>1</v>
      </c>
      <c r="H8" s="36" t="s">
        <v>24</v>
      </c>
      <c r="I8" s="36" t="s">
        <v>24</v>
      </c>
      <c r="J8" s="36" t="s">
        <v>25</v>
      </c>
      <c r="K8" s="36" t="s">
        <v>24</v>
      </c>
      <c r="L8" s="38" t="s">
        <v>265</v>
      </c>
      <c r="M8" s="36" t="s">
        <v>274</v>
      </c>
      <c r="N8" s="36"/>
      <c r="O8" s="39" t="s">
        <v>275</v>
      </c>
      <c r="P8" s="40" t="s">
        <v>221</v>
      </c>
      <c r="Q8" s="36"/>
    </row>
    <row r="9" s="28" customFormat="1" customHeight="1" spans="1:17">
      <c r="A9" s="36">
        <v>4</v>
      </c>
      <c r="B9" s="36" t="s">
        <v>219</v>
      </c>
      <c r="C9" s="36" t="s">
        <v>273</v>
      </c>
      <c r="D9" s="36" t="s">
        <v>276</v>
      </c>
      <c r="E9" s="36">
        <v>202212004</v>
      </c>
      <c r="F9" s="36" t="s">
        <v>263</v>
      </c>
      <c r="G9" s="36">
        <v>2</v>
      </c>
      <c r="H9" s="36" t="s">
        <v>24</v>
      </c>
      <c r="I9" s="36" t="s">
        <v>24</v>
      </c>
      <c r="J9" s="36" t="s">
        <v>25</v>
      </c>
      <c r="K9" s="36" t="s">
        <v>24</v>
      </c>
      <c r="L9" s="38" t="s">
        <v>265</v>
      </c>
      <c r="M9" s="36" t="s">
        <v>274</v>
      </c>
      <c r="N9" s="36"/>
      <c r="O9" s="39" t="s">
        <v>275</v>
      </c>
      <c r="P9" s="40" t="s">
        <v>221</v>
      </c>
      <c r="Q9" s="36"/>
    </row>
    <row r="10" s="29" customFormat="1" customHeight="1" spans="1:17">
      <c r="A10" s="36">
        <v>5</v>
      </c>
      <c r="B10" s="36" t="s">
        <v>277</v>
      </c>
      <c r="C10" s="36" t="s">
        <v>278</v>
      </c>
      <c r="D10" s="36" t="s">
        <v>262</v>
      </c>
      <c r="E10" s="36">
        <v>202212005</v>
      </c>
      <c r="F10" s="36" t="s">
        <v>263</v>
      </c>
      <c r="G10" s="36">
        <v>1</v>
      </c>
      <c r="H10" s="36" t="s">
        <v>24</v>
      </c>
      <c r="I10" s="36" t="s">
        <v>24</v>
      </c>
      <c r="J10" s="36" t="s">
        <v>25</v>
      </c>
      <c r="K10" s="36" t="s">
        <v>24</v>
      </c>
      <c r="L10" s="38" t="s">
        <v>265</v>
      </c>
      <c r="M10" s="36" t="s">
        <v>180</v>
      </c>
      <c r="N10" s="36" t="s">
        <v>29</v>
      </c>
      <c r="O10" s="39" t="s">
        <v>279</v>
      </c>
      <c r="P10" s="40" t="s">
        <v>280</v>
      </c>
      <c r="Q10" s="36"/>
    </row>
    <row r="11" s="28" customFormat="1" customHeight="1" spans="1:17">
      <c r="A11" s="36">
        <v>6</v>
      </c>
      <c r="B11" s="36" t="s">
        <v>281</v>
      </c>
      <c r="C11" s="36"/>
      <c r="D11" s="36" t="s">
        <v>276</v>
      </c>
      <c r="E11" s="36">
        <v>202212006</v>
      </c>
      <c r="F11" s="36" t="s">
        <v>263</v>
      </c>
      <c r="G11" s="36">
        <v>1</v>
      </c>
      <c r="H11" s="36" t="s">
        <v>24</v>
      </c>
      <c r="I11" s="36" t="s">
        <v>24</v>
      </c>
      <c r="J11" s="36" t="s">
        <v>25</v>
      </c>
      <c r="K11" s="36" t="s">
        <v>282</v>
      </c>
      <c r="L11" s="38" t="s">
        <v>265</v>
      </c>
      <c r="M11" s="36" t="s">
        <v>283</v>
      </c>
      <c r="N11" s="36"/>
      <c r="O11" s="39" t="s">
        <v>284</v>
      </c>
      <c r="P11" s="40" t="s">
        <v>178</v>
      </c>
      <c r="Q11" s="36"/>
    </row>
    <row r="12" s="28" customFormat="1" customHeight="1" spans="1:17">
      <c r="A12" s="36">
        <v>7</v>
      </c>
      <c r="B12" s="36" t="s">
        <v>285</v>
      </c>
      <c r="C12" s="36"/>
      <c r="D12" s="36" t="s">
        <v>276</v>
      </c>
      <c r="E12" s="36">
        <v>202212007</v>
      </c>
      <c r="F12" s="36" t="s">
        <v>263</v>
      </c>
      <c r="G12" s="36">
        <v>1</v>
      </c>
      <c r="H12" s="36" t="s">
        <v>24</v>
      </c>
      <c r="I12" s="36" t="s">
        <v>24</v>
      </c>
      <c r="J12" s="36" t="s">
        <v>25</v>
      </c>
      <c r="K12" s="36" t="s">
        <v>286</v>
      </c>
      <c r="L12" s="38" t="s">
        <v>265</v>
      </c>
      <c r="M12" s="36" t="s">
        <v>287</v>
      </c>
      <c r="N12" s="36"/>
      <c r="O12" s="39" t="s">
        <v>288</v>
      </c>
      <c r="P12" s="40" t="s">
        <v>191</v>
      </c>
      <c r="Q12" s="36"/>
    </row>
    <row r="13" s="28" customFormat="1" customHeight="1" spans="1:17">
      <c r="A13" s="36">
        <v>8</v>
      </c>
      <c r="B13" s="36" t="s">
        <v>289</v>
      </c>
      <c r="C13" s="36" t="s">
        <v>290</v>
      </c>
      <c r="D13" s="36" t="s">
        <v>276</v>
      </c>
      <c r="E13" s="36">
        <v>202212008</v>
      </c>
      <c r="F13" s="36" t="s">
        <v>263</v>
      </c>
      <c r="G13" s="36">
        <v>1</v>
      </c>
      <c r="H13" s="36" t="s">
        <v>24</v>
      </c>
      <c r="I13" s="36" t="s">
        <v>24</v>
      </c>
      <c r="J13" s="36" t="s">
        <v>25</v>
      </c>
      <c r="K13" s="36" t="s">
        <v>38</v>
      </c>
      <c r="L13" s="38" t="s">
        <v>265</v>
      </c>
      <c r="M13" s="36" t="s">
        <v>291</v>
      </c>
      <c r="N13" s="36"/>
      <c r="O13" s="39" t="s">
        <v>292</v>
      </c>
      <c r="P13" s="40" t="s">
        <v>293</v>
      </c>
      <c r="Q13" s="36"/>
    </row>
    <row r="14" s="28" customFormat="1" customHeight="1" spans="1:17">
      <c r="A14" s="36">
        <v>9</v>
      </c>
      <c r="B14" s="36" t="s">
        <v>294</v>
      </c>
      <c r="C14" s="36" t="s">
        <v>125</v>
      </c>
      <c r="D14" s="36" t="s">
        <v>276</v>
      </c>
      <c r="E14" s="36">
        <v>202212009</v>
      </c>
      <c r="F14" s="36" t="s">
        <v>263</v>
      </c>
      <c r="G14" s="36">
        <v>1</v>
      </c>
      <c r="H14" s="36" t="s">
        <v>24</v>
      </c>
      <c r="I14" s="36" t="s">
        <v>24</v>
      </c>
      <c r="J14" s="36" t="s">
        <v>25</v>
      </c>
      <c r="K14" s="36" t="s">
        <v>295</v>
      </c>
      <c r="L14" s="38" t="s">
        <v>265</v>
      </c>
      <c r="M14" s="36" t="s">
        <v>296</v>
      </c>
      <c r="N14" s="36" t="s">
        <v>54</v>
      </c>
      <c r="O14" s="39" t="s">
        <v>297</v>
      </c>
      <c r="P14" s="40" t="s">
        <v>298</v>
      </c>
      <c r="Q14" s="36"/>
    </row>
    <row r="15" s="28" customFormat="1" customHeight="1" spans="1:17">
      <c r="A15" s="36">
        <v>10</v>
      </c>
      <c r="B15" s="36" t="s">
        <v>294</v>
      </c>
      <c r="C15" s="36" t="s">
        <v>299</v>
      </c>
      <c r="D15" s="36" t="s">
        <v>276</v>
      </c>
      <c r="E15" s="36">
        <v>202212010</v>
      </c>
      <c r="F15" s="36" t="s">
        <v>263</v>
      </c>
      <c r="G15" s="36">
        <v>1</v>
      </c>
      <c r="H15" s="36" t="s">
        <v>24</v>
      </c>
      <c r="I15" s="36" t="s">
        <v>24</v>
      </c>
      <c r="J15" s="36" t="s">
        <v>25</v>
      </c>
      <c r="K15" s="36" t="s">
        <v>300</v>
      </c>
      <c r="L15" s="38" t="s">
        <v>265</v>
      </c>
      <c r="M15" s="36" t="s">
        <v>301</v>
      </c>
      <c r="N15" s="36" t="s">
        <v>302</v>
      </c>
      <c r="O15" s="39" t="s">
        <v>303</v>
      </c>
      <c r="P15" s="40" t="s">
        <v>298</v>
      </c>
      <c r="Q15" s="36"/>
    </row>
    <row r="16" s="29" customFormat="1" customHeight="1" spans="1:17">
      <c r="A16" s="36">
        <v>11</v>
      </c>
      <c r="B16" s="36" t="s">
        <v>304</v>
      </c>
      <c r="C16" s="36" t="s">
        <v>305</v>
      </c>
      <c r="D16" s="36" t="s">
        <v>262</v>
      </c>
      <c r="E16" s="36">
        <v>202212011</v>
      </c>
      <c r="F16" s="36" t="s">
        <v>263</v>
      </c>
      <c r="G16" s="36">
        <v>1</v>
      </c>
      <c r="H16" s="36" t="s">
        <v>35</v>
      </c>
      <c r="I16" s="36" t="s">
        <v>24</v>
      </c>
      <c r="J16" s="36" t="s">
        <v>25</v>
      </c>
      <c r="K16" s="36" t="s">
        <v>306</v>
      </c>
      <c r="L16" s="38" t="s">
        <v>265</v>
      </c>
      <c r="M16" s="36" t="s">
        <v>307</v>
      </c>
      <c r="N16" s="36" t="s">
        <v>308</v>
      </c>
      <c r="O16" s="39" t="s">
        <v>309</v>
      </c>
      <c r="P16" s="40" t="s">
        <v>310</v>
      </c>
      <c r="Q16" s="36"/>
    </row>
    <row r="17" s="29" customFormat="1" customHeight="1" spans="1:17">
      <c r="A17" s="36">
        <v>12</v>
      </c>
      <c r="B17" s="36" t="s">
        <v>311</v>
      </c>
      <c r="C17" s="36" t="s">
        <v>312</v>
      </c>
      <c r="D17" s="36" t="s">
        <v>262</v>
      </c>
      <c r="E17" s="36">
        <v>202212012</v>
      </c>
      <c r="F17" s="36" t="s">
        <v>263</v>
      </c>
      <c r="G17" s="36">
        <v>1</v>
      </c>
      <c r="H17" s="36" t="s">
        <v>24</v>
      </c>
      <c r="I17" s="36" t="s">
        <v>24</v>
      </c>
      <c r="J17" s="36" t="s">
        <v>25</v>
      </c>
      <c r="K17" s="36" t="s">
        <v>313</v>
      </c>
      <c r="L17" s="38" t="s">
        <v>265</v>
      </c>
      <c r="M17" s="36" t="s">
        <v>314</v>
      </c>
      <c r="N17" s="36"/>
      <c r="O17" s="39" t="s">
        <v>315</v>
      </c>
      <c r="P17" s="40" t="s">
        <v>310</v>
      </c>
      <c r="Q17" s="36"/>
    </row>
    <row r="18" s="29" customFormat="1" customHeight="1" spans="1:17">
      <c r="A18" s="36">
        <v>13</v>
      </c>
      <c r="B18" s="36" t="s">
        <v>311</v>
      </c>
      <c r="C18" s="36" t="s">
        <v>316</v>
      </c>
      <c r="D18" s="36" t="s">
        <v>262</v>
      </c>
      <c r="E18" s="36">
        <v>202212013</v>
      </c>
      <c r="F18" s="36" t="s">
        <v>263</v>
      </c>
      <c r="G18" s="36">
        <v>1</v>
      </c>
      <c r="H18" s="36" t="s">
        <v>24</v>
      </c>
      <c r="I18" s="36" t="s">
        <v>24</v>
      </c>
      <c r="J18" s="36" t="s">
        <v>25</v>
      </c>
      <c r="K18" s="36" t="s">
        <v>306</v>
      </c>
      <c r="L18" s="38" t="s">
        <v>265</v>
      </c>
      <c r="M18" s="36" t="s">
        <v>317</v>
      </c>
      <c r="N18" s="36"/>
      <c r="O18" s="39" t="s">
        <v>318</v>
      </c>
      <c r="P18" s="40" t="s">
        <v>310</v>
      </c>
      <c r="Q18" s="36"/>
    </row>
    <row r="19" s="29" customFormat="1" customHeight="1" spans="1:17">
      <c r="A19" s="36">
        <v>14</v>
      </c>
      <c r="B19" s="36" t="s">
        <v>311</v>
      </c>
      <c r="C19" s="36" t="s">
        <v>319</v>
      </c>
      <c r="D19" s="36" t="s">
        <v>262</v>
      </c>
      <c r="E19" s="36">
        <v>202212014</v>
      </c>
      <c r="F19" s="36" t="s">
        <v>263</v>
      </c>
      <c r="G19" s="36">
        <v>1</v>
      </c>
      <c r="H19" s="36" t="s">
        <v>24</v>
      </c>
      <c r="I19" s="36" t="s">
        <v>24</v>
      </c>
      <c r="J19" s="36" t="s">
        <v>25</v>
      </c>
      <c r="K19" s="36" t="s">
        <v>76</v>
      </c>
      <c r="L19" s="38" t="s">
        <v>265</v>
      </c>
      <c r="M19" s="36" t="s">
        <v>320</v>
      </c>
      <c r="N19" s="36"/>
      <c r="O19" s="39" t="s">
        <v>321</v>
      </c>
      <c r="P19" s="40" t="s">
        <v>310</v>
      </c>
      <c r="Q19" s="36"/>
    </row>
    <row r="20" s="29" customFormat="1" customHeight="1" spans="1:17">
      <c r="A20" s="36">
        <v>15</v>
      </c>
      <c r="B20" s="36" t="s">
        <v>322</v>
      </c>
      <c r="C20" s="36"/>
      <c r="D20" s="36" t="s">
        <v>276</v>
      </c>
      <c r="E20" s="36">
        <v>202212015</v>
      </c>
      <c r="F20" s="36" t="s">
        <v>263</v>
      </c>
      <c r="G20" s="36">
        <v>1</v>
      </c>
      <c r="H20" s="36" t="s">
        <v>24</v>
      </c>
      <c r="I20" s="36" t="s">
        <v>24</v>
      </c>
      <c r="J20" s="36" t="s">
        <v>25</v>
      </c>
      <c r="K20" s="36" t="s">
        <v>24</v>
      </c>
      <c r="L20" s="38" t="s">
        <v>265</v>
      </c>
      <c r="M20" s="36" t="s">
        <v>323</v>
      </c>
      <c r="N20" s="36"/>
      <c r="O20" s="39" t="s">
        <v>324</v>
      </c>
      <c r="P20" s="40" t="s">
        <v>325</v>
      </c>
      <c r="Q20" s="36"/>
    </row>
    <row r="21" s="29" customFormat="1" customHeight="1" spans="1:17">
      <c r="A21" s="36">
        <v>16</v>
      </c>
      <c r="B21" s="36" t="s">
        <v>326</v>
      </c>
      <c r="C21" s="36" t="s">
        <v>125</v>
      </c>
      <c r="D21" s="36" t="s">
        <v>276</v>
      </c>
      <c r="E21" s="36">
        <v>202212016</v>
      </c>
      <c r="F21" s="36" t="s">
        <v>263</v>
      </c>
      <c r="G21" s="36">
        <v>1</v>
      </c>
      <c r="H21" s="36" t="s">
        <v>24</v>
      </c>
      <c r="I21" s="36" t="s">
        <v>24</v>
      </c>
      <c r="J21" s="36" t="s">
        <v>25</v>
      </c>
      <c r="K21" s="36" t="s">
        <v>24</v>
      </c>
      <c r="L21" s="38" t="s">
        <v>265</v>
      </c>
      <c r="M21" s="36" t="s">
        <v>87</v>
      </c>
      <c r="N21" s="36"/>
      <c r="O21" s="39" t="s">
        <v>327</v>
      </c>
      <c r="P21" s="40" t="s">
        <v>328</v>
      </c>
      <c r="Q21" s="36"/>
    </row>
    <row r="22" s="28" customFormat="1" customHeight="1" spans="1:17">
      <c r="A22" s="36">
        <v>17</v>
      </c>
      <c r="B22" s="36" t="s">
        <v>329</v>
      </c>
      <c r="C22" s="36" t="s">
        <v>330</v>
      </c>
      <c r="D22" s="36" t="s">
        <v>276</v>
      </c>
      <c r="E22" s="36">
        <v>202212017</v>
      </c>
      <c r="F22" s="36" t="s">
        <v>263</v>
      </c>
      <c r="G22" s="36">
        <v>1</v>
      </c>
      <c r="H22" s="36" t="s">
        <v>24</v>
      </c>
      <c r="I22" s="36" t="s">
        <v>24</v>
      </c>
      <c r="J22" s="36" t="s">
        <v>25</v>
      </c>
      <c r="K22" s="36" t="s">
        <v>24</v>
      </c>
      <c r="L22" s="38" t="s">
        <v>265</v>
      </c>
      <c r="M22" s="36" t="s">
        <v>331</v>
      </c>
      <c r="N22" s="36"/>
      <c r="O22" s="39" t="s">
        <v>332</v>
      </c>
      <c r="P22" s="40" t="s">
        <v>333</v>
      </c>
      <c r="Q22" s="36"/>
    </row>
    <row r="23" s="29" customFormat="1" ht="48" customHeight="1" spans="1:17">
      <c r="A23" s="36">
        <v>18</v>
      </c>
      <c r="B23" s="36" t="s">
        <v>334</v>
      </c>
      <c r="C23" s="36" t="s">
        <v>335</v>
      </c>
      <c r="D23" s="36" t="s">
        <v>276</v>
      </c>
      <c r="E23" s="36">
        <v>202212018</v>
      </c>
      <c r="F23" s="36" t="s">
        <v>263</v>
      </c>
      <c r="G23" s="36">
        <v>1</v>
      </c>
      <c r="H23" s="36" t="s">
        <v>24</v>
      </c>
      <c r="I23" s="36" t="s">
        <v>24</v>
      </c>
      <c r="J23" s="36" t="s">
        <v>25</v>
      </c>
      <c r="K23" s="36" t="s">
        <v>336</v>
      </c>
      <c r="L23" s="38" t="s">
        <v>265</v>
      </c>
      <c r="M23" s="36" t="s">
        <v>180</v>
      </c>
      <c r="N23" s="36" t="s">
        <v>54</v>
      </c>
      <c r="O23" s="39" t="s">
        <v>337</v>
      </c>
      <c r="P23" s="40" t="s">
        <v>338</v>
      </c>
      <c r="Q23" s="36"/>
    </row>
    <row r="24" s="29" customFormat="1" customHeight="1" spans="1:17">
      <c r="A24" s="36">
        <v>19</v>
      </c>
      <c r="B24" s="36" t="s">
        <v>339</v>
      </c>
      <c r="C24" s="36" t="s">
        <v>340</v>
      </c>
      <c r="D24" s="36" t="s">
        <v>276</v>
      </c>
      <c r="E24" s="36">
        <v>202212019</v>
      </c>
      <c r="F24" s="36" t="s">
        <v>263</v>
      </c>
      <c r="G24" s="36">
        <v>1</v>
      </c>
      <c r="H24" s="36" t="s">
        <v>24</v>
      </c>
      <c r="I24" s="36" t="s">
        <v>24</v>
      </c>
      <c r="J24" s="36" t="s">
        <v>25</v>
      </c>
      <c r="K24" s="36" t="s">
        <v>341</v>
      </c>
      <c r="L24" s="38" t="s">
        <v>265</v>
      </c>
      <c r="M24" s="36" t="s">
        <v>296</v>
      </c>
      <c r="N24" s="36"/>
      <c r="O24" s="39" t="s">
        <v>342</v>
      </c>
      <c r="P24" s="40" t="s">
        <v>343</v>
      </c>
      <c r="Q24" s="36"/>
    </row>
    <row r="25" s="29" customFormat="1" customHeight="1" spans="1:17">
      <c r="A25" s="36">
        <v>20</v>
      </c>
      <c r="B25" s="36" t="s">
        <v>344</v>
      </c>
      <c r="C25" s="36" t="s">
        <v>345</v>
      </c>
      <c r="D25" s="36" t="s">
        <v>276</v>
      </c>
      <c r="E25" s="36">
        <v>202212020</v>
      </c>
      <c r="F25" s="36" t="s">
        <v>263</v>
      </c>
      <c r="G25" s="36">
        <v>1</v>
      </c>
      <c r="H25" s="36" t="s">
        <v>24</v>
      </c>
      <c r="I25" s="36" t="s">
        <v>24</v>
      </c>
      <c r="J25" s="36" t="s">
        <v>25</v>
      </c>
      <c r="K25" s="36" t="s">
        <v>24</v>
      </c>
      <c r="L25" s="38" t="s">
        <v>265</v>
      </c>
      <c r="M25" s="36" t="s">
        <v>346</v>
      </c>
      <c r="N25" s="36"/>
      <c r="O25" s="39" t="s">
        <v>347</v>
      </c>
      <c r="P25" s="40" t="s">
        <v>194</v>
      </c>
      <c r="Q25" s="36"/>
    </row>
    <row r="26" s="29" customFormat="1" customHeight="1" spans="1:17">
      <c r="A26" s="36">
        <v>21</v>
      </c>
      <c r="B26" s="36" t="s">
        <v>344</v>
      </c>
      <c r="C26" s="36" t="s">
        <v>348</v>
      </c>
      <c r="D26" s="36" t="s">
        <v>276</v>
      </c>
      <c r="E26" s="36">
        <v>202212021</v>
      </c>
      <c r="F26" s="36" t="s">
        <v>263</v>
      </c>
      <c r="G26" s="36">
        <v>1</v>
      </c>
      <c r="H26" s="36" t="s">
        <v>24</v>
      </c>
      <c r="I26" s="36" t="s">
        <v>24</v>
      </c>
      <c r="J26" s="36" t="s">
        <v>25</v>
      </c>
      <c r="K26" s="36" t="s">
        <v>24</v>
      </c>
      <c r="L26" s="38" t="s">
        <v>265</v>
      </c>
      <c r="M26" s="36" t="s">
        <v>346</v>
      </c>
      <c r="N26" s="36"/>
      <c r="O26" s="39" t="s">
        <v>349</v>
      </c>
      <c r="P26" s="40" t="s">
        <v>194</v>
      </c>
      <c r="Q26" s="36"/>
    </row>
    <row r="27" s="29" customFormat="1" customHeight="1" spans="1:17">
      <c r="A27" s="36">
        <v>22</v>
      </c>
      <c r="B27" s="36" t="s">
        <v>344</v>
      </c>
      <c r="C27" s="36" t="s">
        <v>350</v>
      </c>
      <c r="D27" s="36" t="s">
        <v>276</v>
      </c>
      <c r="E27" s="36">
        <v>202212022</v>
      </c>
      <c r="F27" s="36" t="s">
        <v>263</v>
      </c>
      <c r="G27" s="36">
        <v>1</v>
      </c>
      <c r="H27" s="36" t="s">
        <v>24</v>
      </c>
      <c r="I27" s="36" t="s">
        <v>24</v>
      </c>
      <c r="J27" s="36" t="s">
        <v>25</v>
      </c>
      <c r="K27" s="36" t="s">
        <v>24</v>
      </c>
      <c r="L27" s="38" t="s">
        <v>265</v>
      </c>
      <c r="M27" s="36" t="s">
        <v>346</v>
      </c>
      <c r="N27" s="36"/>
      <c r="O27" s="39" t="s">
        <v>351</v>
      </c>
      <c r="P27" s="40" t="s">
        <v>194</v>
      </c>
      <c r="Q27" s="36"/>
    </row>
    <row r="28" s="29" customFormat="1" customHeight="1" spans="1:17">
      <c r="A28" s="36">
        <v>23</v>
      </c>
      <c r="B28" s="36" t="s">
        <v>352</v>
      </c>
      <c r="C28" s="36"/>
      <c r="D28" s="36" t="s">
        <v>276</v>
      </c>
      <c r="E28" s="36">
        <v>202212023</v>
      </c>
      <c r="F28" s="36" t="s">
        <v>353</v>
      </c>
      <c r="G28" s="36">
        <v>1</v>
      </c>
      <c r="H28" s="36" t="s">
        <v>24</v>
      </c>
      <c r="I28" s="36" t="s">
        <v>24</v>
      </c>
      <c r="J28" s="36" t="s">
        <v>25</v>
      </c>
      <c r="K28" s="36" t="s">
        <v>354</v>
      </c>
      <c r="L28" s="38" t="s">
        <v>265</v>
      </c>
      <c r="M28" s="36" t="s">
        <v>296</v>
      </c>
      <c r="N28" s="36" t="s">
        <v>355</v>
      </c>
      <c r="O28" s="39" t="s">
        <v>356</v>
      </c>
      <c r="P28" s="40" t="s">
        <v>357</v>
      </c>
      <c r="Q28" s="36"/>
    </row>
    <row r="29" s="29" customFormat="1" ht="39" customHeight="1" spans="1:17">
      <c r="A29" s="36">
        <v>24</v>
      </c>
      <c r="B29" s="36" t="s">
        <v>358</v>
      </c>
      <c r="C29" s="36" t="s">
        <v>129</v>
      </c>
      <c r="D29" s="36" t="s">
        <v>262</v>
      </c>
      <c r="E29" s="36">
        <v>202212024</v>
      </c>
      <c r="F29" s="36" t="s">
        <v>353</v>
      </c>
      <c r="G29" s="36">
        <v>1</v>
      </c>
      <c r="H29" s="36" t="s">
        <v>24</v>
      </c>
      <c r="I29" s="36" t="s">
        <v>24</v>
      </c>
      <c r="J29" s="36" t="s">
        <v>25</v>
      </c>
      <c r="K29" s="36" t="s">
        <v>24</v>
      </c>
      <c r="L29" s="38" t="s">
        <v>265</v>
      </c>
      <c r="M29" s="36" t="s">
        <v>359</v>
      </c>
      <c r="N29" s="36"/>
      <c r="O29" s="39"/>
      <c r="P29" s="40" t="s">
        <v>360</v>
      </c>
      <c r="Q29" s="36"/>
    </row>
    <row r="30" s="29" customFormat="1" ht="39" customHeight="1" spans="1:17">
      <c r="A30" s="36">
        <v>25</v>
      </c>
      <c r="B30" s="36" t="s">
        <v>358</v>
      </c>
      <c r="C30" s="36" t="s">
        <v>361</v>
      </c>
      <c r="D30" s="36" t="s">
        <v>262</v>
      </c>
      <c r="E30" s="36">
        <v>202212025</v>
      </c>
      <c r="F30" s="36" t="s">
        <v>353</v>
      </c>
      <c r="G30" s="36">
        <v>1</v>
      </c>
      <c r="H30" s="36" t="s">
        <v>24</v>
      </c>
      <c r="I30" s="36" t="s">
        <v>24</v>
      </c>
      <c r="J30" s="36" t="s">
        <v>25</v>
      </c>
      <c r="K30" s="36" t="s">
        <v>24</v>
      </c>
      <c r="L30" s="38" t="s">
        <v>265</v>
      </c>
      <c r="M30" s="36" t="s">
        <v>362</v>
      </c>
      <c r="N30" s="36"/>
      <c r="O30" s="39"/>
      <c r="P30" s="40" t="s">
        <v>360</v>
      </c>
      <c r="Q30" s="36"/>
    </row>
    <row r="31" s="29" customFormat="1" ht="39" customHeight="1" spans="1:17">
      <c r="A31" s="36">
        <v>26</v>
      </c>
      <c r="B31" s="36" t="s">
        <v>358</v>
      </c>
      <c r="C31" s="36" t="s">
        <v>363</v>
      </c>
      <c r="D31" s="36" t="s">
        <v>262</v>
      </c>
      <c r="E31" s="36">
        <v>202212026</v>
      </c>
      <c r="F31" s="36" t="s">
        <v>353</v>
      </c>
      <c r="G31" s="36">
        <v>1</v>
      </c>
      <c r="H31" s="36" t="s">
        <v>24</v>
      </c>
      <c r="I31" s="36" t="s">
        <v>24</v>
      </c>
      <c r="J31" s="36" t="s">
        <v>25</v>
      </c>
      <c r="K31" s="36" t="s">
        <v>24</v>
      </c>
      <c r="L31" s="38" t="s">
        <v>265</v>
      </c>
      <c r="M31" s="36" t="s">
        <v>364</v>
      </c>
      <c r="N31" s="36"/>
      <c r="O31" s="39"/>
      <c r="P31" s="40" t="s">
        <v>360</v>
      </c>
      <c r="Q31" s="36"/>
    </row>
    <row r="32" s="29" customFormat="1" ht="39" customHeight="1" spans="1:17">
      <c r="A32" s="36">
        <v>27</v>
      </c>
      <c r="B32" s="36" t="s">
        <v>358</v>
      </c>
      <c r="C32" s="36" t="s">
        <v>365</v>
      </c>
      <c r="D32" s="36" t="s">
        <v>262</v>
      </c>
      <c r="E32" s="36">
        <v>202212027</v>
      </c>
      <c r="F32" s="36" t="s">
        <v>353</v>
      </c>
      <c r="G32" s="36">
        <v>1</v>
      </c>
      <c r="H32" s="36" t="s">
        <v>24</v>
      </c>
      <c r="I32" s="36" t="s">
        <v>24</v>
      </c>
      <c r="J32" s="36" t="s">
        <v>25</v>
      </c>
      <c r="K32" s="36" t="s">
        <v>24</v>
      </c>
      <c r="L32" s="38" t="s">
        <v>265</v>
      </c>
      <c r="M32" s="36" t="s">
        <v>366</v>
      </c>
      <c r="N32" s="36"/>
      <c r="O32" s="39"/>
      <c r="P32" s="40" t="s">
        <v>360</v>
      </c>
      <c r="Q32" s="36"/>
    </row>
    <row r="33" s="29" customFormat="1" ht="39" customHeight="1" spans="1:17">
      <c r="A33" s="36">
        <v>28</v>
      </c>
      <c r="B33" s="36" t="s">
        <v>358</v>
      </c>
      <c r="C33" s="36" t="s">
        <v>367</v>
      </c>
      <c r="D33" s="36" t="s">
        <v>262</v>
      </c>
      <c r="E33" s="36">
        <v>202212028</v>
      </c>
      <c r="F33" s="36" t="s">
        <v>353</v>
      </c>
      <c r="G33" s="36">
        <v>1</v>
      </c>
      <c r="H33" s="36" t="s">
        <v>35</v>
      </c>
      <c r="I33" s="36" t="s">
        <v>24</v>
      </c>
      <c r="J33" s="36" t="s">
        <v>25</v>
      </c>
      <c r="K33" s="36" t="s">
        <v>24</v>
      </c>
      <c r="L33" s="38" t="s">
        <v>265</v>
      </c>
      <c r="M33" s="36" t="s">
        <v>368</v>
      </c>
      <c r="N33" s="36"/>
      <c r="O33" s="39"/>
      <c r="P33" s="40" t="s">
        <v>360</v>
      </c>
      <c r="Q33" s="36"/>
    </row>
    <row r="34" s="29" customFormat="1" ht="39" customHeight="1" spans="1:17">
      <c r="A34" s="36">
        <v>29</v>
      </c>
      <c r="B34" s="36" t="s">
        <v>358</v>
      </c>
      <c r="C34" s="36" t="s">
        <v>369</v>
      </c>
      <c r="D34" s="36" t="s">
        <v>262</v>
      </c>
      <c r="E34" s="36">
        <v>202212029</v>
      </c>
      <c r="F34" s="36" t="s">
        <v>353</v>
      </c>
      <c r="G34" s="36">
        <v>1</v>
      </c>
      <c r="H34" s="36" t="s">
        <v>24</v>
      </c>
      <c r="I34" s="36" t="s">
        <v>24</v>
      </c>
      <c r="J34" s="36" t="s">
        <v>25</v>
      </c>
      <c r="K34" s="36" t="s">
        <v>24</v>
      </c>
      <c r="L34" s="38" t="s">
        <v>265</v>
      </c>
      <c r="M34" s="36" t="s">
        <v>370</v>
      </c>
      <c r="N34" s="36"/>
      <c r="O34" s="39"/>
      <c r="P34" s="40" t="s">
        <v>360</v>
      </c>
      <c r="Q34" s="36"/>
    </row>
    <row r="35" s="28" customFormat="1" customHeight="1" spans="1:17">
      <c r="A35" s="36">
        <v>30</v>
      </c>
      <c r="B35" s="36" t="s">
        <v>371</v>
      </c>
      <c r="C35" s="36" t="s">
        <v>372</v>
      </c>
      <c r="D35" s="36" t="s">
        <v>262</v>
      </c>
      <c r="E35" s="36">
        <v>202212030</v>
      </c>
      <c r="F35" s="36" t="s">
        <v>353</v>
      </c>
      <c r="G35" s="36">
        <v>1</v>
      </c>
      <c r="H35" s="36" t="s">
        <v>24</v>
      </c>
      <c r="I35" s="36" t="s">
        <v>24</v>
      </c>
      <c r="J35" s="36" t="s">
        <v>25</v>
      </c>
      <c r="K35" s="36" t="s">
        <v>373</v>
      </c>
      <c r="L35" s="38" t="s">
        <v>265</v>
      </c>
      <c r="M35" s="36" t="s">
        <v>287</v>
      </c>
      <c r="N35" s="36"/>
      <c r="O35" s="39" t="s">
        <v>374</v>
      </c>
      <c r="P35" s="40" t="s">
        <v>375</v>
      </c>
      <c r="Q35" s="36"/>
    </row>
    <row r="36" s="29" customFormat="1" customHeight="1" spans="1:17">
      <c r="A36" s="36">
        <v>31</v>
      </c>
      <c r="B36" s="36" t="s">
        <v>376</v>
      </c>
      <c r="C36" s="36" t="s">
        <v>125</v>
      </c>
      <c r="D36" s="36" t="s">
        <v>262</v>
      </c>
      <c r="E36" s="36">
        <v>202212031</v>
      </c>
      <c r="F36" s="36" t="s">
        <v>353</v>
      </c>
      <c r="G36" s="36">
        <v>1</v>
      </c>
      <c r="H36" s="36" t="s">
        <v>24</v>
      </c>
      <c r="I36" s="36" t="s">
        <v>24</v>
      </c>
      <c r="J36" s="36" t="s">
        <v>25</v>
      </c>
      <c r="K36" s="36" t="s">
        <v>24</v>
      </c>
      <c r="L36" s="38" t="s">
        <v>265</v>
      </c>
      <c r="M36" s="36" t="s">
        <v>377</v>
      </c>
      <c r="N36" s="36"/>
      <c r="O36" s="39" t="s">
        <v>378</v>
      </c>
      <c r="P36" s="40" t="s">
        <v>379</v>
      </c>
      <c r="Q36" s="36"/>
    </row>
    <row r="37" s="29" customFormat="1" customHeight="1" spans="1:17">
      <c r="A37" s="36">
        <v>32</v>
      </c>
      <c r="B37" s="36" t="s">
        <v>376</v>
      </c>
      <c r="C37" s="36" t="s">
        <v>380</v>
      </c>
      <c r="D37" s="36" t="s">
        <v>262</v>
      </c>
      <c r="E37" s="36">
        <v>202212032</v>
      </c>
      <c r="F37" s="36" t="s">
        <v>353</v>
      </c>
      <c r="G37" s="36">
        <v>1</v>
      </c>
      <c r="H37" s="36" t="s">
        <v>24</v>
      </c>
      <c r="I37" s="36" t="s">
        <v>24</v>
      </c>
      <c r="J37" s="36" t="s">
        <v>25</v>
      </c>
      <c r="K37" s="36" t="s">
        <v>373</v>
      </c>
      <c r="L37" s="38" t="s">
        <v>265</v>
      </c>
      <c r="M37" s="36" t="s">
        <v>296</v>
      </c>
      <c r="N37" s="36"/>
      <c r="O37" s="39" t="s">
        <v>381</v>
      </c>
      <c r="P37" s="40" t="s">
        <v>379</v>
      </c>
      <c r="Q37" s="36"/>
    </row>
    <row r="38" s="28" customFormat="1" customHeight="1" spans="1:17">
      <c r="A38" s="36">
        <v>33</v>
      </c>
      <c r="B38" s="36" t="s">
        <v>382</v>
      </c>
      <c r="C38" s="36" t="s">
        <v>125</v>
      </c>
      <c r="D38" s="36" t="s">
        <v>276</v>
      </c>
      <c r="E38" s="36">
        <v>202212033</v>
      </c>
      <c r="F38" s="36" t="s">
        <v>353</v>
      </c>
      <c r="G38" s="36">
        <v>2</v>
      </c>
      <c r="H38" s="36" t="s">
        <v>24</v>
      </c>
      <c r="I38" s="36" t="s">
        <v>24</v>
      </c>
      <c r="J38" s="36" t="s">
        <v>25</v>
      </c>
      <c r="K38" s="36" t="s">
        <v>24</v>
      </c>
      <c r="L38" s="38" t="s">
        <v>265</v>
      </c>
      <c r="M38" s="36" t="s">
        <v>87</v>
      </c>
      <c r="N38" s="36"/>
      <c r="O38" s="39" t="s">
        <v>383</v>
      </c>
      <c r="P38" s="40" t="s">
        <v>328</v>
      </c>
      <c r="Q38" s="36"/>
    </row>
    <row r="39" s="28" customFormat="1" customHeight="1" spans="1:17">
      <c r="A39" s="36">
        <v>34</v>
      </c>
      <c r="B39" s="36" t="s">
        <v>384</v>
      </c>
      <c r="C39" s="36" t="s">
        <v>385</v>
      </c>
      <c r="D39" s="36" t="s">
        <v>262</v>
      </c>
      <c r="E39" s="36">
        <v>202212034</v>
      </c>
      <c r="F39" s="36" t="s">
        <v>353</v>
      </c>
      <c r="G39" s="36">
        <v>1</v>
      </c>
      <c r="H39" s="36" t="s">
        <v>24</v>
      </c>
      <c r="I39" s="36" t="s">
        <v>24</v>
      </c>
      <c r="J39" s="36" t="s">
        <v>25</v>
      </c>
      <c r="K39" s="36" t="s">
        <v>24</v>
      </c>
      <c r="L39" s="38" t="s">
        <v>265</v>
      </c>
      <c r="M39" s="36" t="s">
        <v>386</v>
      </c>
      <c r="N39" s="36"/>
      <c r="O39" s="39" t="s">
        <v>387</v>
      </c>
      <c r="P39" s="40" t="s">
        <v>328</v>
      </c>
      <c r="Q39" s="36"/>
    </row>
    <row r="40" s="28" customFormat="1" customHeight="1" spans="1:17">
      <c r="A40" s="36">
        <v>35</v>
      </c>
      <c r="B40" s="36" t="s">
        <v>388</v>
      </c>
      <c r="C40" s="36" t="s">
        <v>125</v>
      </c>
      <c r="D40" s="36" t="s">
        <v>276</v>
      </c>
      <c r="E40" s="36">
        <v>202212035</v>
      </c>
      <c r="F40" s="36" t="s">
        <v>353</v>
      </c>
      <c r="G40" s="36">
        <v>1</v>
      </c>
      <c r="H40" s="36" t="s">
        <v>24</v>
      </c>
      <c r="I40" s="36" t="s">
        <v>24</v>
      </c>
      <c r="J40" s="36" t="s">
        <v>25</v>
      </c>
      <c r="K40" s="36" t="s">
        <v>24</v>
      </c>
      <c r="L40" s="38" t="s">
        <v>265</v>
      </c>
      <c r="M40" s="36" t="s">
        <v>87</v>
      </c>
      <c r="N40" s="36"/>
      <c r="O40" s="39" t="s">
        <v>383</v>
      </c>
      <c r="P40" s="40" t="s">
        <v>328</v>
      </c>
      <c r="Q40" s="36"/>
    </row>
    <row r="41" s="29" customFormat="1" customHeight="1" spans="1:17">
      <c r="A41" s="36">
        <v>36</v>
      </c>
      <c r="B41" s="36" t="s">
        <v>389</v>
      </c>
      <c r="C41" s="36" t="s">
        <v>125</v>
      </c>
      <c r="D41" s="36" t="s">
        <v>276</v>
      </c>
      <c r="E41" s="36">
        <v>202212036</v>
      </c>
      <c r="F41" s="36" t="s">
        <v>390</v>
      </c>
      <c r="G41" s="36">
        <v>2</v>
      </c>
      <c r="H41" s="36" t="s">
        <v>24</v>
      </c>
      <c r="I41" s="36" t="s">
        <v>24</v>
      </c>
      <c r="J41" s="36" t="s">
        <v>25</v>
      </c>
      <c r="K41" s="36" t="s">
        <v>38</v>
      </c>
      <c r="L41" s="38" t="s">
        <v>265</v>
      </c>
      <c r="M41" s="36" t="s">
        <v>87</v>
      </c>
      <c r="N41" s="36"/>
      <c r="O41" s="39" t="s">
        <v>391</v>
      </c>
      <c r="P41" s="40" t="s">
        <v>392</v>
      </c>
      <c r="Q41" s="36"/>
    </row>
    <row r="42" s="29" customFormat="1" customHeight="1" spans="1:17">
      <c r="A42" s="36">
        <v>37</v>
      </c>
      <c r="B42" s="36" t="s">
        <v>389</v>
      </c>
      <c r="C42" s="36" t="s">
        <v>393</v>
      </c>
      <c r="D42" s="36" t="s">
        <v>276</v>
      </c>
      <c r="E42" s="36">
        <v>202212037</v>
      </c>
      <c r="F42" s="36" t="s">
        <v>390</v>
      </c>
      <c r="G42" s="36">
        <v>1</v>
      </c>
      <c r="H42" s="36" t="s">
        <v>24</v>
      </c>
      <c r="I42" s="36" t="s">
        <v>24</v>
      </c>
      <c r="J42" s="36" t="s">
        <v>25</v>
      </c>
      <c r="K42" s="36" t="s">
        <v>354</v>
      </c>
      <c r="L42" s="38" t="s">
        <v>265</v>
      </c>
      <c r="M42" s="36" t="s">
        <v>296</v>
      </c>
      <c r="N42" s="36"/>
      <c r="O42" s="39" t="s">
        <v>394</v>
      </c>
      <c r="P42" s="40" t="s">
        <v>392</v>
      </c>
      <c r="Q42" s="36"/>
    </row>
    <row r="43" s="29" customFormat="1" customHeight="1" spans="1:17">
      <c r="A43" s="36">
        <v>38</v>
      </c>
      <c r="B43" s="36" t="s">
        <v>389</v>
      </c>
      <c r="C43" s="36" t="s">
        <v>395</v>
      </c>
      <c r="D43" s="36" t="s">
        <v>276</v>
      </c>
      <c r="E43" s="36">
        <v>202212038</v>
      </c>
      <c r="F43" s="36" t="s">
        <v>390</v>
      </c>
      <c r="G43" s="36">
        <v>1</v>
      </c>
      <c r="H43" s="36" t="s">
        <v>24</v>
      </c>
      <c r="I43" s="36" t="s">
        <v>24</v>
      </c>
      <c r="J43" s="36" t="s">
        <v>25</v>
      </c>
      <c r="K43" s="36" t="s">
        <v>63</v>
      </c>
      <c r="L43" s="38" t="s">
        <v>265</v>
      </c>
      <c r="M43" s="36" t="s">
        <v>396</v>
      </c>
      <c r="N43" s="36"/>
      <c r="O43" s="39" t="s">
        <v>397</v>
      </c>
      <c r="P43" s="40" t="s">
        <v>392</v>
      </c>
      <c r="Q43" s="36"/>
    </row>
    <row r="44" s="29" customFormat="1" customHeight="1" spans="1:17">
      <c r="A44" s="36">
        <v>39</v>
      </c>
      <c r="B44" s="36" t="s">
        <v>389</v>
      </c>
      <c r="C44" s="36" t="s">
        <v>398</v>
      </c>
      <c r="D44" s="36" t="s">
        <v>276</v>
      </c>
      <c r="E44" s="36">
        <v>202212039</v>
      </c>
      <c r="F44" s="36" t="s">
        <v>390</v>
      </c>
      <c r="G44" s="36">
        <v>2</v>
      </c>
      <c r="H44" s="36" t="s">
        <v>24</v>
      </c>
      <c r="I44" s="36" t="s">
        <v>24</v>
      </c>
      <c r="J44" s="36" t="s">
        <v>25</v>
      </c>
      <c r="K44" s="36" t="s">
        <v>354</v>
      </c>
      <c r="L44" s="38" t="s">
        <v>265</v>
      </c>
      <c r="M44" s="36" t="s">
        <v>296</v>
      </c>
      <c r="N44" s="36"/>
      <c r="O44" s="39" t="s">
        <v>394</v>
      </c>
      <c r="P44" s="40" t="s">
        <v>392</v>
      </c>
      <c r="Q44" s="36"/>
    </row>
    <row r="45" s="29" customFormat="1" customHeight="1" spans="1:17">
      <c r="A45" s="36">
        <v>40</v>
      </c>
      <c r="B45" s="36" t="s">
        <v>389</v>
      </c>
      <c r="C45" s="36" t="s">
        <v>399</v>
      </c>
      <c r="D45" s="36" t="s">
        <v>276</v>
      </c>
      <c r="E45" s="36">
        <v>202212040</v>
      </c>
      <c r="F45" s="36" t="s">
        <v>390</v>
      </c>
      <c r="G45" s="36">
        <v>2</v>
      </c>
      <c r="H45" s="36" t="s">
        <v>24</v>
      </c>
      <c r="I45" s="36" t="s">
        <v>24</v>
      </c>
      <c r="J45" s="36" t="s">
        <v>25</v>
      </c>
      <c r="K45" s="36" t="s">
        <v>354</v>
      </c>
      <c r="L45" s="38" t="s">
        <v>265</v>
      </c>
      <c r="M45" s="36" t="s">
        <v>296</v>
      </c>
      <c r="N45" s="36"/>
      <c r="O45" s="39" t="s">
        <v>394</v>
      </c>
      <c r="P45" s="40" t="s">
        <v>392</v>
      </c>
      <c r="Q45" s="36"/>
    </row>
    <row r="46" s="28" customFormat="1" ht="43" customHeight="1" spans="1:17">
      <c r="A46" s="36">
        <v>41</v>
      </c>
      <c r="B46" s="36" t="s">
        <v>400</v>
      </c>
      <c r="C46" s="36" t="s">
        <v>401</v>
      </c>
      <c r="D46" s="36" t="s">
        <v>276</v>
      </c>
      <c r="E46" s="36">
        <v>202212041</v>
      </c>
      <c r="F46" s="36" t="s">
        <v>390</v>
      </c>
      <c r="G46" s="36">
        <v>1</v>
      </c>
      <c r="H46" s="36" t="s">
        <v>24</v>
      </c>
      <c r="I46" s="36" t="s">
        <v>24</v>
      </c>
      <c r="J46" s="36" t="s">
        <v>25</v>
      </c>
      <c r="K46" s="36" t="s">
        <v>24</v>
      </c>
      <c r="L46" s="38" t="s">
        <v>265</v>
      </c>
      <c r="M46" s="36" t="s">
        <v>402</v>
      </c>
      <c r="N46" s="36" t="s">
        <v>403</v>
      </c>
      <c r="O46" s="39" t="s">
        <v>404</v>
      </c>
      <c r="P46" s="40" t="s">
        <v>405</v>
      </c>
      <c r="Q46" s="36"/>
    </row>
    <row r="47" s="28" customFormat="1" ht="43" customHeight="1" spans="1:17">
      <c r="A47" s="36">
        <v>42</v>
      </c>
      <c r="B47" s="36" t="s">
        <v>400</v>
      </c>
      <c r="C47" s="36" t="s">
        <v>401</v>
      </c>
      <c r="D47" s="36" t="s">
        <v>276</v>
      </c>
      <c r="E47" s="36">
        <v>202212042</v>
      </c>
      <c r="F47" s="36" t="s">
        <v>390</v>
      </c>
      <c r="G47" s="36">
        <v>1</v>
      </c>
      <c r="H47" s="36" t="s">
        <v>24</v>
      </c>
      <c r="I47" s="36" t="s">
        <v>24</v>
      </c>
      <c r="J47" s="36" t="s">
        <v>25</v>
      </c>
      <c r="K47" s="36" t="s">
        <v>24</v>
      </c>
      <c r="L47" s="38" t="s">
        <v>265</v>
      </c>
      <c r="M47" s="36" t="s">
        <v>173</v>
      </c>
      <c r="N47" s="36" t="s">
        <v>403</v>
      </c>
      <c r="O47" s="39" t="s">
        <v>406</v>
      </c>
      <c r="P47" s="40" t="s">
        <v>405</v>
      </c>
      <c r="Q47" s="36"/>
    </row>
    <row r="48" s="28" customFormat="1" ht="43" customHeight="1" spans="1:17">
      <c r="A48" s="36">
        <v>43</v>
      </c>
      <c r="B48" s="36" t="s">
        <v>400</v>
      </c>
      <c r="C48" s="36" t="s">
        <v>401</v>
      </c>
      <c r="D48" s="36" t="s">
        <v>276</v>
      </c>
      <c r="E48" s="36">
        <v>202212043</v>
      </c>
      <c r="F48" s="36" t="s">
        <v>390</v>
      </c>
      <c r="G48" s="36">
        <v>1</v>
      </c>
      <c r="H48" s="36" t="s">
        <v>24</v>
      </c>
      <c r="I48" s="36" t="s">
        <v>24</v>
      </c>
      <c r="J48" s="36" t="s">
        <v>25</v>
      </c>
      <c r="K48" s="36" t="s">
        <v>24</v>
      </c>
      <c r="L48" s="38" t="s">
        <v>265</v>
      </c>
      <c r="M48" s="36" t="s">
        <v>402</v>
      </c>
      <c r="N48" s="36" t="s">
        <v>403</v>
      </c>
      <c r="O48" s="39" t="s">
        <v>407</v>
      </c>
      <c r="P48" s="40" t="s">
        <v>405</v>
      </c>
      <c r="Q48" s="36"/>
    </row>
    <row r="49" s="28" customFormat="1" ht="43" customHeight="1" spans="1:17">
      <c r="A49" s="36">
        <v>44</v>
      </c>
      <c r="B49" s="36" t="s">
        <v>400</v>
      </c>
      <c r="C49" s="36" t="s">
        <v>401</v>
      </c>
      <c r="D49" s="36" t="s">
        <v>276</v>
      </c>
      <c r="E49" s="36">
        <v>202212044</v>
      </c>
      <c r="F49" s="36" t="s">
        <v>390</v>
      </c>
      <c r="G49" s="36">
        <v>1</v>
      </c>
      <c r="H49" s="36" t="s">
        <v>24</v>
      </c>
      <c r="I49" s="36" t="s">
        <v>102</v>
      </c>
      <c r="J49" s="36" t="s">
        <v>25</v>
      </c>
      <c r="K49" s="36" t="s">
        <v>24</v>
      </c>
      <c r="L49" s="38" t="s">
        <v>265</v>
      </c>
      <c r="M49" s="36" t="s">
        <v>173</v>
      </c>
      <c r="N49" s="36" t="s">
        <v>403</v>
      </c>
      <c r="O49" s="39" t="s">
        <v>408</v>
      </c>
      <c r="P49" s="40" t="s">
        <v>405</v>
      </c>
      <c r="Q49" s="36"/>
    </row>
    <row r="50" s="28" customFormat="1" ht="43" customHeight="1" spans="1:17">
      <c r="A50" s="36">
        <v>45</v>
      </c>
      <c r="B50" s="36" t="s">
        <v>400</v>
      </c>
      <c r="C50" s="36" t="s">
        <v>409</v>
      </c>
      <c r="D50" s="36" t="s">
        <v>276</v>
      </c>
      <c r="E50" s="36">
        <v>202212045</v>
      </c>
      <c r="F50" s="36" t="s">
        <v>390</v>
      </c>
      <c r="G50" s="36">
        <v>1</v>
      </c>
      <c r="H50" s="36" t="s">
        <v>24</v>
      </c>
      <c r="I50" s="36" t="s">
        <v>24</v>
      </c>
      <c r="J50" s="36" t="s">
        <v>25</v>
      </c>
      <c r="K50" s="36" t="s">
        <v>24</v>
      </c>
      <c r="L50" s="38" t="s">
        <v>265</v>
      </c>
      <c r="M50" s="36" t="s">
        <v>402</v>
      </c>
      <c r="N50" s="36" t="s">
        <v>410</v>
      </c>
      <c r="O50" s="39" t="s">
        <v>404</v>
      </c>
      <c r="P50" s="40" t="s">
        <v>405</v>
      </c>
      <c r="Q50" s="36"/>
    </row>
    <row r="51" s="28" customFormat="1" ht="43" customHeight="1" spans="1:17">
      <c r="A51" s="36">
        <v>46</v>
      </c>
      <c r="B51" s="36" t="s">
        <v>400</v>
      </c>
      <c r="C51" s="36" t="s">
        <v>409</v>
      </c>
      <c r="D51" s="36" t="s">
        <v>276</v>
      </c>
      <c r="E51" s="36">
        <v>202212046</v>
      </c>
      <c r="F51" s="36" t="s">
        <v>390</v>
      </c>
      <c r="G51" s="36">
        <v>1</v>
      </c>
      <c r="H51" s="36" t="s">
        <v>24</v>
      </c>
      <c r="I51" s="36" t="s">
        <v>24</v>
      </c>
      <c r="J51" s="36" t="s">
        <v>25</v>
      </c>
      <c r="K51" s="36" t="s">
        <v>24</v>
      </c>
      <c r="L51" s="38" t="s">
        <v>265</v>
      </c>
      <c r="M51" s="36" t="s">
        <v>173</v>
      </c>
      <c r="N51" s="36" t="s">
        <v>410</v>
      </c>
      <c r="O51" s="39" t="s">
        <v>406</v>
      </c>
      <c r="P51" s="40" t="s">
        <v>405</v>
      </c>
      <c r="Q51" s="36"/>
    </row>
    <row r="52" s="28" customFormat="1" ht="43" customHeight="1" spans="1:17">
      <c r="A52" s="36">
        <v>47</v>
      </c>
      <c r="B52" s="36" t="s">
        <v>400</v>
      </c>
      <c r="C52" s="36" t="s">
        <v>409</v>
      </c>
      <c r="D52" s="36" t="s">
        <v>276</v>
      </c>
      <c r="E52" s="36">
        <v>202212047</v>
      </c>
      <c r="F52" s="36" t="s">
        <v>390</v>
      </c>
      <c r="G52" s="36">
        <v>1</v>
      </c>
      <c r="H52" s="36" t="s">
        <v>24</v>
      </c>
      <c r="I52" s="36" t="s">
        <v>24</v>
      </c>
      <c r="J52" s="36" t="s">
        <v>25</v>
      </c>
      <c r="K52" s="36" t="s">
        <v>24</v>
      </c>
      <c r="L52" s="38" t="s">
        <v>265</v>
      </c>
      <c r="M52" s="36" t="s">
        <v>402</v>
      </c>
      <c r="N52" s="36" t="s">
        <v>410</v>
      </c>
      <c r="O52" s="39" t="s">
        <v>407</v>
      </c>
      <c r="P52" s="40" t="s">
        <v>405</v>
      </c>
      <c r="Q52" s="36"/>
    </row>
    <row r="53" s="28" customFormat="1" ht="43" customHeight="1" spans="1:17">
      <c r="A53" s="36">
        <v>48</v>
      </c>
      <c r="B53" s="36" t="s">
        <v>400</v>
      </c>
      <c r="C53" s="36" t="s">
        <v>409</v>
      </c>
      <c r="D53" s="36" t="s">
        <v>276</v>
      </c>
      <c r="E53" s="36">
        <v>202212048</v>
      </c>
      <c r="F53" s="36" t="s">
        <v>390</v>
      </c>
      <c r="G53" s="36">
        <v>1</v>
      </c>
      <c r="H53" s="36" t="s">
        <v>24</v>
      </c>
      <c r="I53" s="36" t="s">
        <v>102</v>
      </c>
      <c r="J53" s="36" t="s">
        <v>25</v>
      </c>
      <c r="K53" s="36" t="s">
        <v>24</v>
      </c>
      <c r="L53" s="38" t="s">
        <v>265</v>
      </c>
      <c r="M53" s="36" t="s">
        <v>173</v>
      </c>
      <c r="N53" s="36" t="s">
        <v>410</v>
      </c>
      <c r="O53" s="39" t="s">
        <v>408</v>
      </c>
      <c r="P53" s="40" t="s">
        <v>405</v>
      </c>
      <c r="Q53" s="36"/>
    </row>
    <row r="54" s="28" customFormat="1" ht="43" customHeight="1" spans="1:17">
      <c r="A54" s="36">
        <v>49</v>
      </c>
      <c r="B54" s="36" t="s">
        <v>400</v>
      </c>
      <c r="C54" s="36" t="s">
        <v>411</v>
      </c>
      <c r="D54" s="36" t="s">
        <v>276</v>
      </c>
      <c r="E54" s="36">
        <v>202212049</v>
      </c>
      <c r="F54" s="36" t="s">
        <v>390</v>
      </c>
      <c r="G54" s="36">
        <v>1</v>
      </c>
      <c r="H54" s="36" t="s">
        <v>24</v>
      </c>
      <c r="I54" s="36" t="s">
        <v>24</v>
      </c>
      <c r="J54" s="36" t="s">
        <v>25</v>
      </c>
      <c r="K54" s="36" t="s">
        <v>24</v>
      </c>
      <c r="L54" s="38" t="s">
        <v>265</v>
      </c>
      <c r="M54" s="36" t="s">
        <v>173</v>
      </c>
      <c r="N54" s="36" t="s">
        <v>410</v>
      </c>
      <c r="O54" s="39" t="s">
        <v>406</v>
      </c>
      <c r="P54" s="40" t="s">
        <v>405</v>
      </c>
      <c r="Q54" s="36"/>
    </row>
    <row r="55" s="28" customFormat="1" ht="43" customHeight="1" spans="1:17">
      <c r="A55" s="36">
        <v>50</v>
      </c>
      <c r="B55" s="36" t="s">
        <v>400</v>
      </c>
      <c r="C55" s="36" t="s">
        <v>411</v>
      </c>
      <c r="D55" s="36" t="s">
        <v>276</v>
      </c>
      <c r="E55" s="36">
        <v>202212050</v>
      </c>
      <c r="F55" s="36" t="s">
        <v>390</v>
      </c>
      <c r="G55" s="36">
        <v>1</v>
      </c>
      <c r="H55" s="36" t="s">
        <v>24</v>
      </c>
      <c r="I55" s="36" t="s">
        <v>24</v>
      </c>
      <c r="J55" s="36" t="s">
        <v>25</v>
      </c>
      <c r="K55" s="36" t="s">
        <v>24</v>
      </c>
      <c r="L55" s="38" t="s">
        <v>265</v>
      </c>
      <c r="M55" s="36" t="s">
        <v>173</v>
      </c>
      <c r="N55" s="36" t="s">
        <v>410</v>
      </c>
      <c r="O55" s="39" t="s">
        <v>408</v>
      </c>
      <c r="P55" s="40" t="s">
        <v>405</v>
      </c>
      <c r="Q55" s="36"/>
    </row>
  </sheetData>
  <mergeCells count="20">
    <mergeCell ref="A1:B1"/>
    <mergeCell ref="A2:Q2"/>
    <mergeCell ref="H3:N3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3:O5"/>
    <mergeCell ref="P3:P5"/>
    <mergeCell ref="Q3:Q5"/>
  </mergeCells>
  <pageMargins left="0.432638888888889" right="0.236111111111111" top="0.511805555555556" bottom="0.236111111111111" header="0.5" footer="0.5"/>
  <pageSetup paperSize="9" scale="7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view="pageBreakPreview" zoomScaleNormal="100" workbookViewId="0">
      <selection activeCell="J11" sqref="A1:M34"/>
    </sheetView>
  </sheetViews>
  <sheetFormatPr defaultColWidth="9" defaultRowHeight="13.5"/>
  <cols>
    <col min="1" max="1" width="6.375" style="1" customWidth="1"/>
    <col min="2" max="2" width="25.8583333333333" style="1" customWidth="1"/>
    <col min="3" max="3" width="15.2166666666667" style="1" customWidth="1"/>
    <col min="4" max="12" width="11.875" style="1" customWidth="1"/>
    <col min="13" max="16384" width="9" style="1"/>
  </cols>
  <sheetData>
    <row r="1" ht="46" customHeight="1" spans="1:12">
      <c r="A1" s="10" t="s">
        <v>412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ht="39" customHeight="1" spans="1:12">
      <c r="A2" s="11" t="s">
        <v>2</v>
      </c>
      <c r="B2" s="11" t="s">
        <v>3</v>
      </c>
      <c r="C2" s="11" t="s">
        <v>7</v>
      </c>
      <c r="D2" s="11" t="s">
        <v>413</v>
      </c>
      <c r="E2" s="11"/>
      <c r="F2" s="11" t="s">
        <v>414</v>
      </c>
      <c r="G2" s="11"/>
      <c r="H2" s="11"/>
      <c r="I2" s="11" t="s">
        <v>415</v>
      </c>
      <c r="J2" s="11"/>
      <c r="K2" s="11"/>
      <c r="L2" s="11" t="s">
        <v>416</v>
      </c>
    </row>
    <row r="3" ht="55" customHeight="1" spans="1:12">
      <c r="A3" s="11"/>
      <c r="B3" s="11"/>
      <c r="C3" s="11"/>
      <c r="D3" s="11" t="s">
        <v>417</v>
      </c>
      <c r="E3" s="11" t="s">
        <v>418</v>
      </c>
      <c r="F3" s="11" t="s">
        <v>417</v>
      </c>
      <c r="G3" s="11" t="s">
        <v>419</v>
      </c>
      <c r="H3" s="11" t="s">
        <v>420</v>
      </c>
      <c r="I3" s="11" t="s">
        <v>417</v>
      </c>
      <c r="J3" s="11" t="s">
        <v>418</v>
      </c>
      <c r="K3" s="11" t="s">
        <v>420</v>
      </c>
      <c r="L3" s="11" t="s">
        <v>421</v>
      </c>
    </row>
    <row r="4" ht="36" customHeight="1" spans="1:13">
      <c r="A4" s="12">
        <v>1</v>
      </c>
      <c r="B4" s="13" t="s">
        <v>422</v>
      </c>
      <c r="C4" s="13" t="s">
        <v>423</v>
      </c>
      <c r="D4" s="14">
        <v>120</v>
      </c>
      <c r="E4" s="14"/>
      <c r="F4" s="14">
        <v>102</v>
      </c>
      <c r="G4" s="14"/>
      <c r="H4" s="14"/>
      <c r="I4" s="14">
        <v>18</v>
      </c>
      <c r="J4" s="14"/>
      <c r="K4" s="14"/>
      <c r="L4" s="14">
        <v>2</v>
      </c>
      <c r="M4" s="25" t="e">
        <f>VLOOKUP(B4,#REF!,2,0)</f>
        <v>#REF!</v>
      </c>
    </row>
    <row r="5" ht="36" customHeight="1" spans="1:13">
      <c r="A5" s="12">
        <v>2</v>
      </c>
      <c r="B5" s="13" t="s">
        <v>424</v>
      </c>
      <c r="C5" s="13" t="s">
        <v>423</v>
      </c>
      <c r="D5" s="14">
        <v>56</v>
      </c>
      <c r="E5" s="14"/>
      <c r="F5" s="14">
        <v>35</v>
      </c>
      <c r="G5" s="14"/>
      <c r="H5" s="14">
        <v>16</v>
      </c>
      <c r="I5" s="14">
        <v>2</v>
      </c>
      <c r="J5" s="14"/>
      <c r="K5" s="14"/>
      <c r="L5" s="14">
        <v>1</v>
      </c>
      <c r="M5" s="25" t="e">
        <f>VLOOKUP(B5,#REF!,2,0)</f>
        <v>#REF!</v>
      </c>
    </row>
    <row r="6" ht="36" customHeight="1" spans="1:13">
      <c r="A6" s="12">
        <v>3</v>
      </c>
      <c r="B6" s="15" t="s">
        <v>425</v>
      </c>
      <c r="C6" s="15" t="s">
        <v>423</v>
      </c>
      <c r="D6" s="15">
        <v>30</v>
      </c>
      <c r="E6" s="15">
        <v>16</v>
      </c>
      <c r="F6" s="15">
        <v>27</v>
      </c>
      <c r="G6" s="15">
        <v>14</v>
      </c>
      <c r="H6" s="15">
        <v>13</v>
      </c>
      <c r="I6" s="15">
        <v>3</v>
      </c>
      <c r="J6" s="15">
        <v>2</v>
      </c>
      <c r="K6" s="15">
        <v>1</v>
      </c>
      <c r="L6" s="15">
        <v>2</v>
      </c>
      <c r="M6" s="25"/>
    </row>
    <row r="7" ht="36" customHeight="1" spans="1:13">
      <c r="A7" s="12">
        <v>4</v>
      </c>
      <c r="B7" s="13" t="s">
        <v>250</v>
      </c>
      <c r="C7" s="13" t="s">
        <v>71</v>
      </c>
      <c r="D7" s="14">
        <v>14</v>
      </c>
      <c r="E7" s="14"/>
      <c r="F7" s="14"/>
      <c r="G7" s="14">
        <v>13</v>
      </c>
      <c r="H7" s="14"/>
      <c r="I7" s="14">
        <v>1</v>
      </c>
      <c r="J7" s="14"/>
      <c r="K7" s="14"/>
      <c r="L7" s="14">
        <v>1</v>
      </c>
      <c r="M7" s="25">
        <v>29</v>
      </c>
    </row>
    <row r="8" ht="36" customHeight="1" spans="1:13">
      <c r="A8" s="12">
        <v>5</v>
      </c>
      <c r="B8" s="16" t="s">
        <v>426</v>
      </c>
      <c r="C8" s="16" t="s">
        <v>423</v>
      </c>
      <c r="D8" s="17">
        <v>40</v>
      </c>
      <c r="E8" s="17">
        <v>21</v>
      </c>
      <c r="F8" s="17">
        <v>34</v>
      </c>
      <c r="G8" s="17">
        <v>21</v>
      </c>
      <c r="H8" s="17">
        <v>10</v>
      </c>
      <c r="I8" s="17">
        <v>6</v>
      </c>
      <c r="J8" s="17">
        <v>0</v>
      </c>
      <c r="K8" s="17">
        <v>6</v>
      </c>
      <c r="L8" s="17">
        <v>6</v>
      </c>
      <c r="M8" s="25" t="e">
        <f>VLOOKUP(B8,#REF!,2,0)</f>
        <v>#REF!</v>
      </c>
    </row>
    <row r="9" ht="36" customHeight="1" spans="1:13">
      <c r="A9" s="12">
        <v>6</v>
      </c>
      <c r="B9" s="13" t="s">
        <v>427</v>
      </c>
      <c r="C9" s="18" t="s">
        <v>428</v>
      </c>
      <c r="D9" s="14">
        <v>17</v>
      </c>
      <c r="E9" s="14"/>
      <c r="F9" s="14">
        <v>16</v>
      </c>
      <c r="G9" s="14"/>
      <c r="H9" s="14"/>
      <c r="I9" s="14">
        <v>1</v>
      </c>
      <c r="J9" s="14"/>
      <c r="K9" s="14"/>
      <c r="L9" s="14">
        <v>1</v>
      </c>
      <c r="M9" s="25" t="e">
        <f>VLOOKUP(B9,#REF!,2,0)</f>
        <v>#REF!</v>
      </c>
    </row>
    <row r="10" ht="36" customHeight="1" spans="1:13">
      <c r="A10" s="12">
        <v>7</v>
      </c>
      <c r="B10" s="19" t="s">
        <v>429</v>
      </c>
      <c r="C10" s="19" t="s">
        <v>423</v>
      </c>
      <c r="D10" s="20">
        <v>19</v>
      </c>
      <c r="E10" s="20">
        <v>9</v>
      </c>
      <c r="F10" s="20">
        <v>15</v>
      </c>
      <c r="G10" s="20">
        <v>6</v>
      </c>
      <c r="H10" s="20">
        <v>4</v>
      </c>
      <c r="I10" s="20">
        <v>4</v>
      </c>
      <c r="J10" s="20">
        <v>3</v>
      </c>
      <c r="K10" s="20">
        <v>4</v>
      </c>
      <c r="L10" s="20">
        <v>2</v>
      </c>
      <c r="M10" s="25" t="e">
        <f>VLOOKUP(B10,#REF!,2,0)</f>
        <v>#REF!</v>
      </c>
    </row>
    <row r="11" ht="36" customHeight="1" spans="1:13">
      <c r="A11" s="12">
        <v>8</v>
      </c>
      <c r="B11" s="13" t="s">
        <v>430</v>
      </c>
      <c r="C11" s="13" t="s">
        <v>71</v>
      </c>
      <c r="D11" s="14">
        <v>3</v>
      </c>
      <c r="E11" s="14">
        <v>2</v>
      </c>
      <c r="F11" s="14">
        <v>2</v>
      </c>
      <c r="G11" s="14">
        <v>1</v>
      </c>
      <c r="H11" s="14">
        <v>1</v>
      </c>
      <c r="I11" s="14">
        <v>1</v>
      </c>
      <c r="J11" s="14">
        <v>0</v>
      </c>
      <c r="K11" s="14">
        <v>1</v>
      </c>
      <c r="L11" s="14">
        <v>1</v>
      </c>
      <c r="M11" s="25" t="e">
        <f>VLOOKUP(B11,#REF!,2,0)</f>
        <v>#REF!</v>
      </c>
    </row>
    <row r="12" ht="36" customHeight="1" spans="1:13">
      <c r="A12" s="12">
        <v>9</v>
      </c>
      <c r="B12" s="21" t="s">
        <v>431</v>
      </c>
      <c r="C12" s="21" t="s">
        <v>423</v>
      </c>
      <c r="D12" s="22">
        <v>56</v>
      </c>
      <c r="E12" s="22">
        <v>32</v>
      </c>
      <c r="F12" s="23">
        <v>24</v>
      </c>
      <c r="G12" s="22">
        <v>36</v>
      </c>
      <c r="H12" s="22">
        <v>24</v>
      </c>
      <c r="I12" s="22">
        <v>12</v>
      </c>
      <c r="J12" s="22">
        <v>20</v>
      </c>
      <c r="K12" s="22">
        <v>8</v>
      </c>
      <c r="L12" s="22">
        <v>12</v>
      </c>
      <c r="M12" s="25" t="e">
        <f>VLOOKUP(B12,#REF!,2,0)</f>
        <v>#REF!</v>
      </c>
    </row>
    <row r="13" ht="36" customHeight="1" spans="1:13">
      <c r="A13" s="12">
        <v>10</v>
      </c>
      <c r="B13" s="13" t="s">
        <v>113</v>
      </c>
      <c r="C13" s="18" t="s">
        <v>423</v>
      </c>
      <c r="D13" s="14">
        <v>79</v>
      </c>
      <c r="E13" s="14"/>
      <c r="F13" s="14">
        <v>72</v>
      </c>
      <c r="G13" s="14"/>
      <c r="H13" s="14"/>
      <c r="I13" s="14">
        <v>7</v>
      </c>
      <c r="J13" s="14"/>
      <c r="K13" s="14"/>
      <c r="L13" s="14">
        <v>5</v>
      </c>
      <c r="M13" s="25" t="e">
        <f>VLOOKUP(B13,#REF!,2,0)</f>
        <v>#REF!</v>
      </c>
    </row>
    <row r="14" ht="36" customHeight="1" spans="1:13">
      <c r="A14" s="12">
        <v>11</v>
      </c>
      <c r="B14" s="21" t="s">
        <v>432</v>
      </c>
      <c r="C14" s="21" t="s">
        <v>423</v>
      </c>
      <c r="D14" s="22">
        <v>40</v>
      </c>
      <c r="E14" s="22">
        <v>4</v>
      </c>
      <c r="F14" s="22">
        <v>37</v>
      </c>
      <c r="G14" s="22">
        <v>4</v>
      </c>
      <c r="H14" s="22">
        <v>33</v>
      </c>
      <c r="I14" s="22">
        <v>3</v>
      </c>
      <c r="J14" s="22">
        <v>0</v>
      </c>
      <c r="K14" s="22">
        <v>3</v>
      </c>
      <c r="L14" s="22">
        <v>3</v>
      </c>
      <c r="M14" s="25" t="e">
        <f>VLOOKUP(B14,#REF!,2,0)</f>
        <v>#REF!</v>
      </c>
    </row>
    <row r="15" ht="36" customHeight="1" spans="1:13">
      <c r="A15" s="12">
        <v>12</v>
      </c>
      <c r="B15" s="21" t="s">
        <v>433</v>
      </c>
      <c r="C15" s="21" t="s">
        <v>434</v>
      </c>
      <c r="D15" s="22">
        <v>55</v>
      </c>
      <c r="E15" s="22">
        <v>31</v>
      </c>
      <c r="F15" s="22">
        <v>54</v>
      </c>
      <c r="G15" s="22">
        <v>28</v>
      </c>
      <c r="H15" s="22">
        <v>19</v>
      </c>
      <c r="I15" s="22">
        <v>1</v>
      </c>
      <c r="J15" s="22">
        <v>0</v>
      </c>
      <c r="K15" s="22">
        <v>1</v>
      </c>
      <c r="L15" s="22">
        <v>1</v>
      </c>
      <c r="M15" s="25" t="e">
        <f>VLOOKUP(B15,#REF!,2,0)</f>
        <v>#REF!</v>
      </c>
    </row>
    <row r="16" ht="36" customHeight="1" spans="1:13">
      <c r="A16" s="12">
        <v>13</v>
      </c>
      <c r="B16" s="24" t="s">
        <v>435</v>
      </c>
      <c r="C16" s="24" t="s">
        <v>423</v>
      </c>
      <c r="D16" s="22">
        <v>95</v>
      </c>
      <c r="E16" s="22">
        <v>51</v>
      </c>
      <c r="F16" s="22"/>
      <c r="G16" s="22">
        <v>39</v>
      </c>
      <c r="H16" s="22">
        <v>39</v>
      </c>
      <c r="I16" s="22"/>
      <c r="J16" s="22">
        <v>11</v>
      </c>
      <c r="K16" s="22"/>
      <c r="L16" s="22">
        <v>2</v>
      </c>
      <c r="M16" s="25" t="e">
        <f>VLOOKUP(B16,#REF!,2,0)</f>
        <v>#REF!</v>
      </c>
    </row>
    <row r="17" ht="36" customHeight="1" spans="1:13">
      <c r="A17" s="12">
        <v>14</v>
      </c>
      <c r="B17" s="13" t="s">
        <v>436</v>
      </c>
      <c r="C17" s="13" t="s">
        <v>423</v>
      </c>
      <c r="D17" s="22">
        <v>27</v>
      </c>
      <c r="E17" s="22">
        <v>17</v>
      </c>
      <c r="F17" s="22">
        <v>26</v>
      </c>
      <c r="G17" s="22">
        <v>14</v>
      </c>
      <c r="H17" s="22">
        <v>12</v>
      </c>
      <c r="I17" s="22">
        <v>1</v>
      </c>
      <c r="J17" s="22"/>
      <c r="K17" s="22">
        <v>1</v>
      </c>
      <c r="L17" s="22">
        <v>1</v>
      </c>
      <c r="M17" s="25"/>
    </row>
    <row r="18" ht="36" customHeight="1" spans="1:13">
      <c r="A18" s="12">
        <v>15</v>
      </c>
      <c r="B18" s="24" t="s">
        <v>156</v>
      </c>
      <c r="C18" s="24" t="s">
        <v>437</v>
      </c>
      <c r="D18" s="22">
        <v>110</v>
      </c>
      <c r="E18" s="22"/>
      <c r="F18" s="22">
        <v>101</v>
      </c>
      <c r="G18" s="22"/>
      <c r="H18" s="22"/>
      <c r="I18" s="22">
        <v>9</v>
      </c>
      <c r="J18" s="22"/>
      <c r="K18" s="22"/>
      <c r="L18" s="22">
        <v>6</v>
      </c>
      <c r="M18" s="25">
        <v>12</v>
      </c>
    </row>
    <row r="19" ht="36" customHeight="1" spans="1:13">
      <c r="A19" s="12">
        <v>16</v>
      </c>
      <c r="B19" s="13" t="s">
        <v>438</v>
      </c>
      <c r="C19" s="13" t="s">
        <v>423</v>
      </c>
      <c r="D19" s="22">
        <v>28</v>
      </c>
      <c r="E19" s="22">
        <v>15</v>
      </c>
      <c r="F19" s="22">
        <v>25</v>
      </c>
      <c r="G19" s="22">
        <v>13</v>
      </c>
      <c r="H19" s="22">
        <v>12</v>
      </c>
      <c r="I19" s="22">
        <v>3</v>
      </c>
      <c r="J19" s="22">
        <v>2</v>
      </c>
      <c r="K19" s="22">
        <v>1</v>
      </c>
      <c r="L19" s="22">
        <v>1</v>
      </c>
      <c r="M19" s="25">
        <v>13</v>
      </c>
    </row>
    <row r="20" ht="36" customHeight="1" spans="1:13">
      <c r="A20" s="12">
        <v>17</v>
      </c>
      <c r="B20" s="13" t="s">
        <v>166</v>
      </c>
      <c r="C20" s="13" t="s">
        <v>71</v>
      </c>
      <c r="D20" s="22">
        <v>26</v>
      </c>
      <c r="E20" s="22">
        <v>3</v>
      </c>
      <c r="F20" s="22">
        <v>21</v>
      </c>
      <c r="G20" s="22">
        <v>3</v>
      </c>
      <c r="H20" s="22">
        <v>18</v>
      </c>
      <c r="I20" s="22">
        <v>5</v>
      </c>
      <c r="J20" s="22">
        <v>0</v>
      </c>
      <c r="K20" s="22">
        <v>5</v>
      </c>
      <c r="L20" s="22">
        <v>1</v>
      </c>
      <c r="M20" s="25">
        <v>14</v>
      </c>
    </row>
    <row r="21" ht="36" customHeight="1" spans="1:13">
      <c r="A21" s="12">
        <v>18</v>
      </c>
      <c r="B21" s="13" t="s">
        <v>439</v>
      </c>
      <c r="C21" s="13" t="s">
        <v>423</v>
      </c>
      <c r="D21" s="22">
        <v>34</v>
      </c>
      <c r="E21" s="22">
        <v>18</v>
      </c>
      <c r="F21" s="22">
        <v>31</v>
      </c>
      <c r="G21" s="22">
        <v>18</v>
      </c>
      <c r="H21" s="22">
        <v>9</v>
      </c>
      <c r="I21" s="22">
        <v>3</v>
      </c>
      <c r="J21" s="22">
        <v>0</v>
      </c>
      <c r="K21" s="22">
        <v>3</v>
      </c>
      <c r="L21" s="22">
        <v>2</v>
      </c>
      <c r="M21" s="25">
        <v>15</v>
      </c>
    </row>
    <row r="22" ht="36" customHeight="1" spans="1:13">
      <c r="A22" s="12">
        <v>19</v>
      </c>
      <c r="B22" s="13" t="s">
        <v>440</v>
      </c>
      <c r="C22" s="13" t="s">
        <v>423</v>
      </c>
      <c r="D22" s="22">
        <v>25</v>
      </c>
      <c r="E22" s="22">
        <v>13</v>
      </c>
      <c r="F22" s="22">
        <v>24</v>
      </c>
      <c r="G22" s="22">
        <v>10</v>
      </c>
      <c r="H22" s="22">
        <v>14</v>
      </c>
      <c r="I22" s="22">
        <v>1</v>
      </c>
      <c r="J22" s="22">
        <v>13</v>
      </c>
      <c r="K22" s="22">
        <v>12</v>
      </c>
      <c r="L22" s="22">
        <v>1</v>
      </c>
      <c r="M22" s="25">
        <v>16</v>
      </c>
    </row>
    <row r="23" ht="36" customHeight="1" spans="1:13">
      <c r="A23" s="12">
        <v>20</v>
      </c>
      <c r="B23" s="13" t="s">
        <v>176</v>
      </c>
      <c r="C23" s="13" t="s">
        <v>423</v>
      </c>
      <c r="D23" s="14">
        <v>34</v>
      </c>
      <c r="E23" s="14"/>
      <c r="F23" s="14">
        <v>32</v>
      </c>
      <c r="G23" s="14"/>
      <c r="H23" s="14"/>
      <c r="I23" s="14">
        <v>2</v>
      </c>
      <c r="J23" s="14"/>
      <c r="K23" s="14"/>
      <c r="L23" s="14">
        <v>1</v>
      </c>
      <c r="M23" s="25">
        <v>17</v>
      </c>
    </row>
    <row r="24" ht="36" customHeight="1" spans="1:13">
      <c r="A24" s="12">
        <v>21</v>
      </c>
      <c r="B24" s="18" t="s">
        <v>441</v>
      </c>
      <c r="C24" s="18" t="s">
        <v>423</v>
      </c>
      <c r="D24" s="14">
        <v>48</v>
      </c>
      <c r="E24" s="14">
        <v>28</v>
      </c>
      <c r="F24" s="14">
        <v>39</v>
      </c>
      <c r="G24" s="14"/>
      <c r="H24" s="14"/>
      <c r="I24" s="14">
        <v>4</v>
      </c>
      <c r="J24" s="14"/>
      <c r="K24" s="14"/>
      <c r="L24" s="14">
        <v>4</v>
      </c>
      <c r="M24" s="25">
        <v>18</v>
      </c>
    </row>
    <row r="25" ht="36" customHeight="1" spans="1:13">
      <c r="A25" s="12">
        <v>22</v>
      </c>
      <c r="B25" s="13" t="s">
        <v>189</v>
      </c>
      <c r="C25" s="13" t="s">
        <v>423</v>
      </c>
      <c r="D25" s="14">
        <v>105</v>
      </c>
      <c r="E25" s="14">
        <v>63</v>
      </c>
      <c r="F25" s="14">
        <v>101</v>
      </c>
      <c r="G25" s="14">
        <v>59</v>
      </c>
      <c r="H25" s="14">
        <v>54</v>
      </c>
      <c r="I25" s="14">
        <v>3</v>
      </c>
      <c r="J25" s="14">
        <v>4</v>
      </c>
      <c r="K25" s="14">
        <v>14</v>
      </c>
      <c r="L25" s="14">
        <v>1</v>
      </c>
      <c r="M25" s="25">
        <v>19</v>
      </c>
    </row>
    <row r="26" ht="36" customHeight="1" spans="1:13">
      <c r="A26" s="12">
        <v>23</v>
      </c>
      <c r="B26" s="13" t="s">
        <v>442</v>
      </c>
      <c r="C26" s="13" t="s">
        <v>423</v>
      </c>
      <c r="D26" s="14">
        <v>45</v>
      </c>
      <c r="E26" s="14">
        <v>21</v>
      </c>
      <c r="F26" s="14">
        <v>40</v>
      </c>
      <c r="G26" s="14">
        <v>16</v>
      </c>
      <c r="H26" s="14">
        <v>24</v>
      </c>
      <c r="I26" s="14">
        <v>5</v>
      </c>
      <c r="J26" s="14">
        <v>5</v>
      </c>
      <c r="K26" s="14">
        <v>0</v>
      </c>
      <c r="L26" s="14">
        <v>5</v>
      </c>
      <c r="M26" s="25">
        <v>20</v>
      </c>
    </row>
    <row r="27" ht="36" customHeight="1" spans="1:13">
      <c r="A27" s="12">
        <v>24</v>
      </c>
      <c r="B27" s="13" t="s">
        <v>443</v>
      </c>
      <c r="C27" s="13" t="s">
        <v>444</v>
      </c>
      <c r="D27" s="14">
        <v>8</v>
      </c>
      <c r="E27" s="14">
        <v>4</v>
      </c>
      <c r="F27" s="14">
        <v>6</v>
      </c>
      <c r="G27" s="14">
        <v>4</v>
      </c>
      <c r="H27" s="14">
        <v>2</v>
      </c>
      <c r="I27" s="14">
        <v>2</v>
      </c>
      <c r="J27" s="14">
        <v>0</v>
      </c>
      <c r="K27" s="14">
        <v>2</v>
      </c>
      <c r="L27" s="14">
        <v>1</v>
      </c>
      <c r="M27" s="25">
        <v>21</v>
      </c>
    </row>
    <row r="28" ht="36" customHeight="1" spans="1:13">
      <c r="A28" s="12">
        <v>25</v>
      </c>
      <c r="B28" s="13" t="s">
        <v>445</v>
      </c>
      <c r="C28" s="13" t="s">
        <v>71</v>
      </c>
      <c r="D28" s="14">
        <v>8</v>
      </c>
      <c r="E28" s="14">
        <v>2</v>
      </c>
      <c r="F28" s="14">
        <v>6</v>
      </c>
      <c r="G28" s="14">
        <v>2</v>
      </c>
      <c r="H28" s="14">
        <v>4</v>
      </c>
      <c r="I28" s="14">
        <v>2</v>
      </c>
      <c r="J28" s="14">
        <v>0</v>
      </c>
      <c r="K28" s="14">
        <v>2</v>
      </c>
      <c r="L28" s="14">
        <v>2</v>
      </c>
      <c r="M28" s="25">
        <v>22</v>
      </c>
    </row>
    <row r="29" s="1" customFormat="1" ht="36" customHeight="1" spans="1:13">
      <c r="A29" s="12">
        <v>26</v>
      </c>
      <c r="B29" s="13" t="s">
        <v>446</v>
      </c>
      <c r="C29" s="13" t="s">
        <v>71</v>
      </c>
      <c r="D29" s="14">
        <v>24</v>
      </c>
      <c r="E29" s="14"/>
      <c r="F29" s="14">
        <v>22</v>
      </c>
      <c r="G29" s="14"/>
      <c r="H29" s="14"/>
      <c r="I29" s="14">
        <v>2</v>
      </c>
      <c r="J29" s="14"/>
      <c r="K29" s="14"/>
      <c r="L29" s="14">
        <v>2</v>
      </c>
      <c r="M29" s="25">
        <v>23</v>
      </c>
    </row>
    <row r="30" ht="36" customHeight="1" spans="1:13">
      <c r="A30" s="12">
        <v>27</v>
      </c>
      <c r="B30" s="13" t="s">
        <v>225</v>
      </c>
      <c r="C30" s="13" t="s">
        <v>71</v>
      </c>
      <c r="D30" s="14">
        <v>23</v>
      </c>
      <c r="E30" s="14">
        <v>12</v>
      </c>
      <c r="F30" s="14">
        <v>14</v>
      </c>
      <c r="G30" s="14">
        <v>12</v>
      </c>
      <c r="H30" s="14">
        <v>2</v>
      </c>
      <c r="I30" s="14">
        <v>2</v>
      </c>
      <c r="J30" s="14"/>
      <c r="K30" s="14"/>
      <c r="L30" s="14">
        <v>1</v>
      </c>
      <c r="M30" s="25">
        <v>24</v>
      </c>
    </row>
    <row r="31" ht="36" customHeight="1" spans="1:13">
      <c r="A31" s="12">
        <v>28</v>
      </c>
      <c r="B31" s="13" t="s">
        <v>447</v>
      </c>
      <c r="C31" s="13" t="s">
        <v>71</v>
      </c>
      <c r="D31" s="14">
        <v>42</v>
      </c>
      <c r="E31" s="14">
        <v>14</v>
      </c>
      <c r="F31" s="14">
        <v>37</v>
      </c>
      <c r="G31" s="14">
        <v>11</v>
      </c>
      <c r="H31" s="14">
        <v>20</v>
      </c>
      <c r="I31" s="14">
        <v>5</v>
      </c>
      <c r="J31" s="14">
        <v>3</v>
      </c>
      <c r="K31" s="14">
        <v>2</v>
      </c>
      <c r="L31" s="14">
        <v>5</v>
      </c>
      <c r="M31" s="25">
        <v>25</v>
      </c>
    </row>
    <row r="32" ht="36" customHeight="1" spans="1:13">
      <c r="A32" s="12">
        <v>29</v>
      </c>
      <c r="B32" s="21" t="s">
        <v>448</v>
      </c>
      <c r="C32" s="21" t="s">
        <v>428</v>
      </c>
      <c r="D32" s="22">
        <v>18</v>
      </c>
      <c r="E32" s="22">
        <v>8</v>
      </c>
      <c r="F32" s="22">
        <v>17</v>
      </c>
      <c r="G32" s="22">
        <v>7</v>
      </c>
      <c r="H32" s="22">
        <v>9</v>
      </c>
      <c r="I32" s="22">
        <v>1</v>
      </c>
      <c r="J32" s="22">
        <v>1</v>
      </c>
      <c r="K32" s="22">
        <v>2</v>
      </c>
      <c r="L32" s="22"/>
      <c r="M32" s="25">
        <v>26</v>
      </c>
    </row>
    <row r="33" ht="36" customHeight="1" spans="1:13">
      <c r="A33" s="12">
        <v>30</v>
      </c>
      <c r="B33" s="13" t="s">
        <v>244</v>
      </c>
      <c r="C33" s="13" t="s">
        <v>71</v>
      </c>
      <c r="D33" s="14">
        <v>25</v>
      </c>
      <c r="E33" s="14">
        <v>10</v>
      </c>
      <c r="F33" s="14">
        <v>24</v>
      </c>
      <c r="G33" s="14">
        <v>8</v>
      </c>
      <c r="H33" s="14">
        <v>12</v>
      </c>
      <c r="I33" s="14">
        <v>1</v>
      </c>
      <c r="J33" s="14"/>
      <c r="K33" s="14">
        <v>1</v>
      </c>
      <c r="L33" s="14">
        <v>1</v>
      </c>
      <c r="M33" s="25">
        <v>27</v>
      </c>
    </row>
    <row r="34" ht="36" customHeight="1" spans="1:13">
      <c r="A34" s="12">
        <v>31</v>
      </c>
      <c r="B34" s="13" t="s">
        <v>247</v>
      </c>
      <c r="C34" s="13" t="s">
        <v>71</v>
      </c>
      <c r="D34" s="14">
        <v>4</v>
      </c>
      <c r="E34" s="14">
        <v>1</v>
      </c>
      <c r="F34" s="14">
        <v>3</v>
      </c>
      <c r="G34" s="14">
        <v>1</v>
      </c>
      <c r="H34" s="14">
        <v>2</v>
      </c>
      <c r="I34" s="14">
        <v>1</v>
      </c>
      <c r="J34" s="14"/>
      <c r="K34" s="14">
        <v>1</v>
      </c>
      <c r="L34" s="14">
        <v>1</v>
      </c>
      <c r="M34" s="25">
        <v>28</v>
      </c>
    </row>
  </sheetData>
  <autoFilter ref="B3:M34">
    <sortState ref="B3:M34">
      <sortCondition ref="M3"/>
    </sortState>
    <extLst/>
  </autoFilter>
  <mergeCells count="7">
    <mergeCell ref="A1:L1"/>
    <mergeCell ref="D2:E2"/>
    <mergeCell ref="F2:H2"/>
    <mergeCell ref="I2:K2"/>
    <mergeCell ref="A2:A3"/>
    <mergeCell ref="B2:B3"/>
    <mergeCell ref="C2:C3"/>
  </mergeCells>
  <pageMargins left="0.511805555555556" right="0.432638888888889" top="0.511805555555556" bottom="0.511805555555556" header="0.5" footer="0.5"/>
  <pageSetup paperSize="9" scale="8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zoomScale="160" zoomScaleNormal="160" workbookViewId="0">
      <selection activeCell="C24" sqref="C1:C24"/>
    </sheetView>
  </sheetViews>
  <sheetFormatPr defaultColWidth="9" defaultRowHeight="13.5" outlineLevelCol="2"/>
  <cols>
    <col min="1" max="1" width="74" customWidth="1"/>
    <col min="3" max="3" width="26.25" customWidth="1"/>
  </cols>
  <sheetData>
    <row r="1" spans="1:3">
      <c r="A1" s="9" t="s">
        <v>449</v>
      </c>
      <c r="C1" s="9" t="s">
        <v>450</v>
      </c>
    </row>
    <row r="2" spans="1:3">
      <c r="A2" s="9" t="s">
        <v>451</v>
      </c>
      <c r="C2" s="9" t="s">
        <v>268</v>
      </c>
    </row>
    <row r="3" spans="1:3">
      <c r="A3" s="9" t="s">
        <v>281</v>
      </c>
      <c r="C3" s="9" t="s">
        <v>449</v>
      </c>
    </row>
    <row r="4" spans="1:3">
      <c r="A4" s="9" t="s">
        <v>285</v>
      </c>
      <c r="C4" s="9" t="s">
        <v>451</v>
      </c>
    </row>
    <row r="5" ht="22.5" spans="1:3">
      <c r="A5" s="9" t="s">
        <v>452</v>
      </c>
      <c r="C5" s="9" t="s">
        <v>281</v>
      </c>
    </row>
    <row r="6" spans="1:3">
      <c r="A6" s="9" t="s">
        <v>294</v>
      </c>
      <c r="C6" s="9" t="s">
        <v>285</v>
      </c>
    </row>
    <row r="7" spans="1:3">
      <c r="A7" s="9" t="s">
        <v>304</v>
      </c>
      <c r="C7" s="9" t="s">
        <v>452</v>
      </c>
    </row>
    <row r="8" spans="1:3">
      <c r="A8" s="9" t="s">
        <v>311</v>
      </c>
      <c r="C8" s="9" t="s">
        <v>294</v>
      </c>
    </row>
    <row r="9" spans="1:3">
      <c r="A9" s="9" t="s">
        <v>322</v>
      </c>
      <c r="C9" s="9" t="s">
        <v>304</v>
      </c>
    </row>
    <row r="10" spans="1:3">
      <c r="A10" s="9" t="s">
        <v>453</v>
      </c>
      <c r="C10" s="9" t="s">
        <v>322</v>
      </c>
    </row>
    <row r="11" spans="1:3">
      <c r="A11" s="9" t="s">
        <v>329</v>
      </c>
      <c r="C11" s="9" t="s">
        <v>453</v>
      </c>
    </row>
    <row r="12" spans="1:3">
      <c r="A12" s="9" t="s">
        <v>334</v>
      </c>
      <c r="C12" s="9" t="s">
        <v>329</v>
      </c>
    </row>
    <row r="13" spans="1:3">
      <c r="A13" s="9" t="s">
        <v>454</v>
      </c>
      <c r="C13" s="9" t="s">
        <v>334</v>
      </c>
    </row>
    <row r="14" ht="22.5" spans="1:3">
      <c r="A14" s="9" t="s">
        <v>339</v>
      </c>
      <c r="C14" s="9" t="s">
        <v>454</v>
      </c>
    </row>
    <row r="15" spans="1:3">
      <c r="A15" s="9" t="s">
        <v>344</v>
      </c>
      <c r="C15" s="9" t="s">
        <v>339</v>
      </c>
    </row>
    <row r="16" spans="1:3">
      <c r="A16" s="9" t="s">
        <v>352</v>
      </c>
      <c r="C16" s="9" t="s">
        <v>344</v>
      </c>
    </row>
    <row r="17" ht="22.5" spans="1:3">
      <c r="A17" s="9" t="s">
        <v>358</v>
      </c>
      <c r="C17" s="9" t="s">
        <v>352</v>
      </c>
    </row>
    <row r="18" spans="1:3">
      <c r="A18" s="9" t="s">
        <v>371</v>
      </c>
      <c r="C18" s="9" t="s">
        <v>358</v>
      </c>
    </row>
    <row r="19" spans="1:3">
      <c r="A19" s="9" t="s">
        <v>376</v>
      </c>
      <c r="C19" s="9" t="s">
        <v>371</v>
      </c>
    </row>
    <row r="20" spans="1:3">
      <c r="A20" s="9" t="s">
        <v>382</v>
      </c>
      <c r="C20" s="9" t="s">
        <v>376</v>
      </c>
    </row>
    <row r="21" spans="1:3">
      <c r="A21" s="9" t="s">
        <v>384</v>
      </c>
      <c r="C21" s="9" t="s">
        <v>382</v>
      </c>
    </row>
    <row r="22" spans="1:3">
      <c r="A22" s="9" t="s">
        <v>389</v>
      </c>
      <c r="C22" s="9" t="s">
        <v>388</v>
      </c>
    </row>
    <row r="23" spans="1:3">
      <c r="A23" s="9" t="s">
        <v>400</v>
      </c>
      <c r="C23" s="9" t="s">
        <v>389</v>
      </c>
    </row>
    <row r="24" spans="3:3">
      <c r="C24" s="9" t="s">
        <v>400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"/>
  <sheetViews>
    <sheetView zoomScale="115" zoomScaleNormal="115" workbookViewId="0">
      <selection activeCell="Z9" sqref="C6:Z9"/>
    </sheetView>
  </sheetViews>
  <sheetFormatPr defaultColWidth="9" defaultRowHeight="13.5"/>
  <cols>
    <col min="1" max="1" width="5.90833333333333" style="2" customWidth="1"/>
    <col min="2" max="2" width="10.1" style="2" customWidth="1"/>
    <col min="3" max="5" width="7.39166666666667" style="2" customWidth="1"/>
    <col min="6" max="6" width="7.10833333333333" style="2" customWidth="1"/>
    <col min="7" max="8" width="6.25" style="2" customWidth="1"/>
    <col min="9" max="12" width="6.63333333333333" style="2" customWidth="1"/>
    <col min="13" max="14" width="5.19166666666667" style="2" customWidth="1"/>
    <col min="15" max="15" width="5.14166666666667" style="2" customWidth="1"/>
    <col min="16" max="16" width="5.51666666666667" style="2" customWidth="1"/>
    <col min="17" max="17" width="4.88333333333333" style="2" customWidth="1"/>
    <col min="18" max="19" width="7.20833333333333" style="2" customWidth="1"/>
    <col min="20" max="23" width="5.08333333333333" style="2" customWidth="1"/>
    <col min="24" max="24" width="5.29166666666667" style="2" customWidth="1"/>
    <col min="25" max="25" width="5.14166666666667" style="2" customWidth="1"/>
    <col min="26" max="26" width="8.175" style="2" customWidth="1"/>
    <col min="27" max="16384" width="9" style="2"/>
  </cols>
  <sheetData>
    <row r="1" ht="27" spans="1:26">
      <c r="A1" s="3" t="s">
        <v>455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3" ht="25" customHeight="1" spans="1:26">
      <c r="A3" s="4" t="s">
        <v>2</v>
      </c>
      <c r="B3" s="4" t="s">
        <v>7</v>
      </c>
      <c r="C3" s="4" t="s">
        <v>456</v>
      </c>
      <c r="D3" s="4" t="s">
        <v>457</v>
      </c>
      <c r="E3" s="4" t="s">
        <v>458</v>
      </c>
      <c r="F3" s="5" t="s">
        <v>459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8"/>
      <c r="Z3" s="4" t="s">
        <v>12</v>
      </c>
    </row>
    <row r="4" ht="29" customHeight="1" spans="1:26">
      <c r="A4" s="4"/>
      <c r="B4" s="4"/>
      <c r="C4" s="4"/>
      <c r="D4" s="4"/>
      <c r="E4" s="4"/>
      <c r="F4" s="5" t="s">
        <v>460</v>
      </c>
      <c r="G4" s="6"/>
      <c r="H4" s="6"/>
      <c r="I4" s="6"/>
      <c r="J4" s="6"/>
      <c r="K4" s="6"/>
      <c r="L4" s="8"/>
      <c r="M4" s="4" t="s">
        <v>13</v>
      </c>
      <c r="N4" s="4"/>
      <c r="O4" s="4" t="s">
        <v>14</v>
      </c>
      <c r="P4" s="4"/>
      <c r="Q4" s="4"/>
      <c r="R4" s="4" t="s">
        <v>15</v>
      </c>
      <c r="S4" s="4"/>
      <c r="T4" s="4" t="s">
        <v>461</v>
      </c>
      <c r="U4" s="4"/>
      <c r="V4" s="4" t="s">
        <v>462</v>
      </c>
      <c r="W4" s="4"/>
      <c r="X4" s="4" t="s">
        <v>463</v>
      </c>
      <c r="Y4" s="4"/>
      <c r="Z4" s="4"/>
    </row>
    <row r="5" ht="51" customHeight="1" spans="1:26">
      <c r="A5" s="4"/>
      <c r="B5" s="4"/>
      <c r="C5" s="4"/>
      <c r="D5" s="4"/>
      <c r="E5" s="4"/>
      <c r="F5" s="4" t="s">
        <v>22</v>
      </c>
      <c r="G5" s="4" t="s">
        <v>170</v>
      </c>
      <c r="H5" s="4" t="s">
        <v>197</v>
      </c>
      <c r="I5" s="4" t="s">
        <v>48</v>
      </c>
      <c r="J5" s="4" t="s">
        <v>269</v>
      </c>
      <c r="K5" s="4" t="s">
        <v>262</v>
      </c>
      <c r="L5" s="4" t="s">
        <v>276</v>
      </c>
      <c r="M5" s="4" t="s">
        <v>35</v>
      </c>
      <c r="N5" s="4" t="s">
        <v>24</v>
      </c>
      <c r="O5" s="4" t="s">
        <v>36</v>
      </c>
      <c r="P5" s="4" t="s">
        <v>102</v>
      </c>
      <c r="Q5" s="4" t="s">
        <v>24</v>
      </c>
      <c r="R5" s="4" t="s">
        <v>37</v>
      </c>
      <c r="S5" s="4" t="s">
        <v>25</v>
      </c>
      <c r="T5" s="4" t="s">
        <v>464</v>
      </c>
      <c r="U5" s="4" t="s">
        <v>24</v>
      </c>
      <c r="V5" s="4" t="s">
        <v>464</v>
      </c>
      <c r="W5" s="4" t="s">
        <v>24</v>
      </c>
      <c r="X5" s="4" t="s">
        <v>29</v>
      </c>
      <c r="Y5" s="4" t="s">
        <v>24</v>
      </c>
      <c r="Z5" s="4"/>
    </row>
    <row r="6" ht="37" customHeight="1" spans="1:26">
      <c r="A6" s="7">
        <v>1</v>
      </c>
      <c r="B6" s="7" t="s">
        <v>423</v>
      </c>
      <c r="C6" s="7">
        <v>17</v>
      </c>
      <c r="D6" s="7" t="e">
        <f>COUNTIF(#REF!,"行政")</f>
        <v>#REF!</v>
      </c>
      <c r="E6" s="7" t="e">
        <f>SUMIF(#REF!,"行政",#REF!)</f>
        <v>#REF!</v>
      </c>
      <c r="F6" s="7" t="e">
        <f>SUMIFS(#REF!,#REF!,$B6,#REF!,F$5)</f>
        <v>#REF!</v>
      </c>
      <c r="G6" s="7" t="e">
        <f>SUMIFS(#REF!,#REF!,$B6,#REF!,G$5)</f>
        <v>#REF!</v>
      </c>
      <c r="H6" s="7" t="e">
        <f>SUMIFS(#REF!,#REF!,$B6,#REF!,H$5)</f>
        <v>#REF!</v>
      </c>
      <c r="I6" s="7" t="e">
        <f>SUMIFS(#REF!,#REF!,$B6,#REF!,I$5)</f>
        <v>#REF!</v>
      </c>
      <c r="J6" s="7"/>
      <c r="K6" s="7"/>
      <c r="L6" s="7"/>
      <c r="M6" s="7" t="e">
        <f>SUMIFS(#REF!,#REF!,"行政",#REF!,"男")</f>
        <v>#REF!</v>
      </c>
      <c r="N6" s="7" t="e">
        <f>SUMIFS(#REF!,#REF!,"行政",#REF!,"不限")</f>
        <v>#REF!</v>
      </c>
      <c r="O6" s="7" t="e">
        <f>SUMIFS(#REF!,#REF!,"行政",#REF!,"汉族")</f>
        <v>#REF!</v>
      </c>
      <c r="P6" s="7" t="e">
        <f>SUMIFS(#REF!,#REF!,"行政",#REF!,"维吾尔族")</f>
        <v>#REF!</v>
      </c>
      <c r="Q6" s="7" t="e">
        <f>SUMIFS(#REF!,#REF!,"行政",#REF!,"不限")</f>
        <v>#REF!</v>
      </c>
      <c r="R6" s="7" t="e">
        <f>SUMIFS(#REF!,#REF!,"行政",#REF!,"35周岁及以下")</f>
        <v>#REF!</v>
      </c>
      <c r="S6" s="7" t="e">
        <f>SUMIFS(#REF!,#REF!,"行政",#REF!,"40周岁及以下")</f>
        <v>#REF!</v>
      </c>
      <c r="T6" s="7" t="e">
        <f>E6-U6</f>
        <v>#REF!</v>
      </c>
      <c r="U6" s="7" t="e">
        <f>SUMIFS(#REF!,#REF!,"行政",#REF!,"不限")</f>
        <v>#REF!</v>
      </c>
      <c r="V6" s="7" t="e">
        <f>E6-W6</f>
        <v>#REF!</v>
      </c>
      <c r="W6" s="7" t="e">
        <f>SUMIFS(#REF!,#REF!,"行政",#REF!,"")</f>
        <v>#REF!</v>
      </c>
      <c r="X6" s="7" t="e">
        <f>SUMIFS(#REF!,#REF!,"行政",#REF!,"中共党员")</f>
        <v>#REF!</v>
      </c>
      <c r="Y6" s="7" t="e">
        <f>E6-X6</f>
        <v>#REF!</v>
      </c>
      <c r="Z6" s="7"/>
    </row>
    <row r="7" ht="37" customHeight="1" spans="1:26">
      <c r="A7" s="7">
        <v>2</v>
      </c>
      <c r="B7" s="7" t="s">
        <v>444</v>
      </c>
      <c r="C7" s="7">
        <v>13</v>
      </c>
      <c r="D7" s="7" t="e">
        <f>COUNTIF(#REF!,"参公")</f>
        <v>#REF!</v>
      </c>
      <c r="E7" s="7" t="e">
        <f>SUMIF(#REF!,"参公",#REF!)</f>
        <v>#REF!</v>
      </c>
      <c r="F7" s="7" t="e">
        <f>SUMIFS(#REF!,#REF!,$B7,#REF!,F$5)</f>
        <v>#REF!</v>
      </c>
      <c r="G7" s="7" t="e">
        <f>SUMIFS(#REF!,#REF!,$B7,#REF!,G$5)</f>
        <v>#REF!</v>
      </c>
      <c r="H7" s="7" t="e">
        <f>SUMIFS(#REF!,#REF!,$B7,#REF!,H$5)</f>
        <v>#REF!</v>
      </c>
      <c r="I7" s="7" t="e">
        <f>SUMIFS(#REF!,#REF!,$B7,#REF!,I$5)</f>
        <v>#REF!</v>
      </c>
      <c r="J7" s="7"/>
      <c r="K7" s="7"/>
      <c r="L7" s="7"/>
      <c r="M7" s="7" t="e">
        <f>SUMIFS(#REF!,#REF!,"参公",#REF!,"男")</f>
        <v>#REF!</v>
      </c>
      <c r="N7" s="7" t="e">
        <f>SUMIFS(#REF!,#REF!,"参公",#REF!,"不限")</f>
        <v>#REF!</v>
      </c>
      <c r="O7" s="7" t="e">
        <f>SUMIFS(#REF!,#REF!,"参公",#REF!,"汉族")</f>
        <v>#REF!</v>
      </c>
      <c r="P7" s="7" t="e">
        <f>SUMIFS(#REF!,#REF!,"参公",#REF!,"维吾尔族")</f>
        <v>#REF!</v>
      </c>
      <c r="Q7" s="7" t="e">
        <f>SUMIFS(#REF!,#REF!,"参公",#REF!,"不限")</f>
        <v>#REF!</v>
      </c>
      <c r="R7" s="7" t="e">
        <f>SUMIFS(#REF!,#REF!,"参公",#REF!,"35周岁及以下")</f>
        <v>#REF!</v>
      </c>
      <c r="S7" s="7" t="e">
        <f>SUMIFS(#REF!,#REF!,"参公",#REF!,"40周岁及以下")</f>
        <v>#REF!</v>
      </c>
      <c r="T7" s="7" t="e">
        <f>E7-U7</f>
        <v>#REF!</v>
      </c>
      <c r="U7" s="7" t="e">
        <f>SUMIFS(#REF!,#REF!,"参公",#REF!,"不限")</f>
        <v>#REF!</v>
      </c>
      <c r="V7" s="7" t="e">
        <f>E7-W7</f>
        <v>#REF!</v>
      </c>
      <c r="W7" s="7" t="e">
        <f>SUMIFS(#REF!,#REF!,"参公",#REF!,"")</f>
        <v>#REF!</v>
      </c>
      <c r="X7" s="7" t="e">
        <f>SUMIFS(#REF!,#REF!,"参公",#REF!,"中共党员")</f>
        <v>#REF!</v>
      </c>
      <c r="Y7" s="7" t="e">
        <f>E7-X7</f>
        <v>#REF!</v>
      </c>
      <c r="Z7" s="7"/>
    </row>
    <row r="8" ht="37" customHeight="1" spans="1:26">
      <c r="A8" s="7">
        <v>3</v>
      </c>
      <c r="B8" s="7" t="s">
        <v>465</v>
      </c>
      <c r="C8" s="7">
        <v>23</v>
      </c>
      <c r="D8" s="7" t="e">
        <f>COUNTIF(#REF!,"事业")</f>
        <v>#REF!</v>
      </c>
      <c r="E8" s="7" t="e">
        <f>SUMIF(#REF!,"事业",#REF!)</f>
        <v>#REF!</v>
      </c>
      <c r="F8" s="7"/>
      <c r="G8" s="7"/>
      <c r="H8" s="7"/>
      <c r="I8" s="7"/>
      <c r="J8" s="7" t="e">
        <f>SUMIFS(#REF!,#REF!,$B8,#REF!,J$5)</f>
        <v>#REF!</v>
      </c>
      <c r="K8" s="7" t="e">
        <f>SUMIFS(#REF!,#REF!,$B8,#REF!,K$5)</f>
        <v>#REF!</v>
      </c>
      <c r="L8" s="7" t="e">
        <f>SUMIFS(#REF!,#REF!,$B8,#REF!,L$5)</f>
        <v>#REF!</v>
      </c>
      <c r="M8" s="7" t="e">
        <f>SUMIFS(#REF!,#REF!,"事业",#REF!,"男")</f>
        <v>#REF!</v>
      </c>
      <c r="N8" s="7" t="e">
        <f>SUMIFS(#REF!,#REF!,"事业",#REF!,"不限")</f>
        <v>#REF!</v>
      </c>
      <c r="O8" s="7" t="e">
        <f>SUMIFS(#REF!,#REF!,"事业",#REF!,"汉族")</f>
        <v>#REF!</v>
      </c>
      <c r="P8" s="7" t="e">
        <f>SUMIFS(#REF!,#REF!,"事业",#REF!,"维吾尔族")</f>
        <v>#REF!</v>
      </c>
      <c r="Q8" s="7" t="e">
        <f>SUMIFS(#REF!,#REF!,"事业",#REF!,"不限")</f>
        <v>#REF!</v>
      </c>
      <c r="R8" s="7" t="e">
        <f>SUMIFS(#REF!,#REF!,"事业",#REF!,"35周岁及以下")</f>
        <v>#REF!</v>
      </c>
      <c r="S8" s="7" t="e">
        <f>SUMIFS(#REF!,#REF!,"事业",#REF!,"40周岁及以下")</f>
        <v>#REF!</v>
      </c>
      <c r="T8" s="7" t="e">
        <f>E8-U8</f>
        <v>#REF!</v>
      </c>
      <c r="U8" s="7" t="e">
        <f>SUMIFS(#REF!,#REF!,"事业",#REF!,"不限")</f>
        <v>#REF!</v>
      </c>
      <c r="V8" s="7" t="e">
        <f>E8-W8</f>
        <v>#REF!</v>
      </c>
      <c r="W8" s="7" t="e">
        <f>SUMIFS(#REF!,#REF!,"事业",#REF!,"")</f>
        <v>#REF!</v>
      </c>
      <c r="X8" s="7" t="e">
        <f>SUMIFS(#REF!,#REF!,"事业",#REF!,"中共党员")</f>
        <v>#REF!</v>
      </c>
      <c r="Y8" s="7" t="e">
        <f>E8-X8</f>
        <v>#REF!</v>
      </c>
      <c r="Z8" s="7"/>
    </row>
    <row r="9" s="1" customFormat="1" ht="37" customHeight="1" spans="1:26">
      <c r="A9" s="7" t="s">
        <v>417</v>
      </c>
      <c r="B9" s="7"/>
      <c r="C9" s="7">
        <f>SUM(C6:C8)</f>
        <v>53</v>
      </c>
      <c r="D9" s="7" t="e">
        <f>SUM(D6:D8)</f>
        <v>#REF!</v>
      </c>
      <c r="E9" s="7" t="e">
        <f>SUM(E6:E8)</f>
        <v>#REF!</v>
      </c>
      <c r="F9" s="7"/>
      <c r="G9" s="7"/>
      <c r="H9" s="7"/>
      <c r="I9" s="7"/>
      <c r="J9" s="7"/>
      <c r="K9" s="7"/>
      <c r="L9" s="7"/>
      <c r="M9" s="7" t="e">
        <f>SUM(M6:M8)</f>
        <v>#REF!</v>
      </c>
      <c r="N9" s="7" t="e">
        <f t="shared" ref="N9:Z9" si="0">SUM(N6:N8)</f>
        <v>#REF!</v>
      </c>
      <c r="O9" s="7" t="e">
        <f t="shared" si="0"/>
        <v>#REF!</v>
      </c>
      <c r="P9" s="7" t="e">
        <f t="shared" si="0"/>
        <v>#REF!</v>
      </c>
      <c r="Q9" s="7" t="e">
        <f t="shared" si="0"/>
        <v>#REF!</v>
      </c>
      <c r="R9" s="7" t="e">
        <f t="shared" si="0"/>
        <v>#REF!</v>
      </c>
      <c r="S9" s="7" t="e">
        <f t="shared" si="0"/>
        <v>#REF!</v>
      </c>
      <c r="T9" s="7" t="e">
        <f t="shared" si="0"/>
        <v>#REF!</v>
      </c>
      <c r="U9" s="7" t="e">
        <f t="shared" si="0"/>
        <v>#REF!</v>
      </c>
      <c r="V9" s="7" t="e">
        <f t="shared" si="0"/>
        <v>#REF!</v>
      </c>
      <c r="W9" s="7" t="e">
        <f t="shared" si="0"/>
        <v>#REF!</v>
      </c>
      <c r="X9" s="7" t="e">
        <f t="shared" si="0"/>
        <v>#REF!</v>
      </c>
      <c r="Y9" s="7" t="e">
        <f t="shared" si="0"/>
        <v>#REF!</v>
      </c>
      <c r="Z9" s="7"/>
    </row>
  </sheetData>
  <mergeCells count="16">
    <mergeCell ref="A1:Z1"/>
    <mergeCell ref="F3:Y3"/>
    <mergeCell ref="F4:L4"/>
    <mergeCell ref="M4:N4"/>
    <mergeCell ref="O4:Q4"/>
    <mergeCell ref="R4:S4"/>
    <mergeCell ref="T4:U4"/>
    <mergeCell ref="V4:W4"/>
    <mergeCell ref="X4:Y4"/>
    <mergeCell ref="A9:B9"/>
    <mergeCell ref="A3:A5"/>
    <mergeCell ref="B3:B5"/>
    <mergeCell ref="C3:C5"/>
    <mergeCell ref="D3:D5"/>
    <mergeCell ref="E3:E5"/>
    <mergeCell ref="Z3:Z5"/>
  </mergeCells>
  <pageMargins left="0.354166666666667" right="0.2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公务员职位</vt:lpstr>
      <vt:lpstr>事业单位职位</vt:lpstr>
      <vt:lpstr>附件1</vt:lpstr>
      <vt:lpstr>Sheet3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守护284</cp:lastModifiedBy>
  <dcterms:created xsi:type="dcterms:W3CDTF">2022-01-13T00:29:00Z</dcterms:created>
  <dcterms:modified xsi:type="dcterms:W3CDTF">2022-01-19T03:43:40Z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5D387DB13C844C1F84B2E2D51A46A63A</vt:lpwstr>
  </property>
</Properties>
</file>